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eushin\Desktop\Мое\Соревнования\Сезон 2025\Тайными тропами 2025\"/>
    </mc:Choice>
  </mc:AlternateContent>
  <bookViews>
    <workbookView xWindow="0" yWindow="0" windowWidth="19200" windowHeight="7060"/>
  </bookViews>
  <sheets>
    <sheet name="Короткая дистанция" sheetId="1" r:id="rId1"/>
    <sheet name="Средняя дистанция" sheetId="5" r:id="rId2"/>
    <sheet name="Лист3" sheetId="3" r:id="rId3"/>
  </sheets>
  <definedNames>
    <definedName name="_xlnm._FilterDatabase" localSheetId="0" hidden="1">'Короткая дистанция'!$A$7:$BD$56</definedName>
    <definedName name="_xlnm._FilterDatabase" localSheetId="1" hidden="1">'Средняя дистанция'!$A$8:$BI$57</definedName>
    <definedName name="_xlnm.Print_Titles" localSheetId="0">'Короткая дистанция'!$7:$7</definedName>
    <definedName name="_xlnm.Print_Titles" localSheetId="1">'Средняя дистанция'!$8:$8</definedName>
  </definedNames>
  <calcPr calcId="162913"/>
</workbook>
</file>

<file path=xl/calcChain.xml><?xml version="1.0" encoding="utf-8"?>
<calcChain xmlns="http://schemas.openxmlformats.org/spreadsheetml/2006/main">
  <c r="K12" i="5" l="1"/>
  <c r="L12" i="5" s="1"/>
  <c r="K14" i="5"/>
  <c r="L14" i="5" s="1"/>
  <c r="K15" i="5"/>
  <c r="L15" i="5" s="1"/>
  <c r="K17" i="5"/>
  <c r="L17" i="5" s="1"/>
  <c r="K18" i="5"/>
  <c r="L18" i="5" s="1"/>
  <c r="K19" i="5"/>
  <c r="L19" i="5" s="1"/>
  <c r="K20" i="5"/>
  <c r="L20" i="5" s="1"/>
  <c r="K21" i="5"/>
  <c r="L21" i="5" s="1"/>
  <c r="K22" i="5"/>
  <c r="L22" i="5" s="1"/>
  <c r="K23" i="5"/>
  <c r="L23" i="5" s="1"/>
  <c r="K24" i="5"/>
  <c r="L24" i="5" s="1"/>
  <c r="K25" i="5"/>
  <c r="L25" i="5" s="1"/>
  <c r="K27" i="5"/>
  <c r="L27" i="5" s="1"/>
  <c r="K29" i="5"/>
  <c r="L29" i="5" s="1"/>
  <c r="K31" i="5"/>
  <c r="L31" i="5" s="1"/>
  <c r="K32" i="5"/>
  <c r="L32" i="5" s="1"/>
  <c r="K33" i="5"/>
  <c r="L33" i="5" s="1"/>
  <c r="K34" i="5"/>
  <c r="L34" i="5" s="1"/>
  <c r="K35" i="5"/>
  <c r="L35" i="5" s="1"/>
  <c r="K36" i="5"/>
  <c r="L36" i="5" s="1"/>
  <c r="K38" i="5"/>
  <c r="L38" i="5" s="1"/>
  <c r="K39" i="5"/>
  <c r="L39" i="5" s="1"/>
  <c r="K40" i="5"/>
  <c r="L40" i="5" s="1"/>
  <c r="K41" i="5"/>
  <c r="L41" i="5" s="1"/>
  <c r="K42" i="5"/>
  <c r="L42" i="5" s="1"/>
  <c r="K43" i="5"/>
  <c r="L43" i="5" s="1"/>
  <c r="K44" i="5"/>
  <c r="L44" i="5" s="1"/>
  <c r="K45" i="5"/>
  <c r="L45" i="5" s="1"/>
  <c r="K46" i="5"/>
  <c r="L46" i="5" s="1"/>
  <c r="K47" i="5"/>
  <c r="L47" i="5" s="1"/>
  <c r="K48" i="5"/>
  <c r="L48" i="5" s="1"/>
  <c r="K49" i="5"/>
  <c r="L49" i="5" s="1"/>
  <c r="K51" i="5"/>
  <c r="L51" i="5" s="1"/>
  <c r="K52" i="5"/>
  <c r="L52" i="5" s="1"/>
  <c r="K53" i="5"/>
  <c r="L53" i="5" s="1"/>
  <c r="K54" i="5"/>
  <c r="L54" i="5" s="1"/>
  <c r="K55" i="5"/>
  <c r="L55" i="5" s="1"/>
  <c r="K56" i="5"/>
  <c r="L56" i="5" s="1"/>
  <c r="K57" i="5"/>
  <c r="L57" i="5" s="1"/>
  <c r="K58" i="5"/>
  <c r="L58" i="5" s="1"/>
  <c r="K59" i="5"/>
  <c r="L59" i="5" s="1"/>
  <c r="K60" i="5"/>
  <c r="L60" i="5" s="1"/>
  <c r="K61" i="5"/>
  <c r="L61" i="5" s="1"/>
  <c r="K63" i="5"/>
  <c r="L63" i="5" s="1"/>
  <c r="K65" i="5"/>
  <c r="L65" i="5" s="1"/>
  <c r="K66" i="5"/>
  <c r="L66" i="5" s="1"/>
  <c r="J12" i="5"/>
  <c r="J13" i="5"/>
  <c r="J18" i="5"/>
  <c r="J19" i="5"/>
  <c r="J20" i="5"/>
  <c r="J24" i="5"/>
  <c r="J25" i="5"/>
  <c r="I9" i="5"/>
  <c r="K9" i="5" s="1"/>
  <c r="L9" i="5" s="1"/>
  <c r="I10" i="5"/>
  <c r="K10" i="5" s="1"/>
  <c r="L10" i="5" s="1"/>
  <c r="I11" i="5"/>
  <c r="K11" i="5" s="1"/>
  <c r="L11" i="5" s="1"/>
  <c r="I12" i="5"/>
  <c r="I13" i="5"/>
  <c r="K13" i="5" s="1"/>
  <c r="L13" i="5" s="1"/>
  <c r="I14" i="5"/>
  <c r="I15" i="5"/>
  <c r="I16" i="5"/>
  <c r="K16" i="5" s="1"/>
  <c r="L16" i="5" s="1"/>
  <c r="I17" i="5"/>
  <c r="I18" i="5"/>
  <c r="I19" i="5"/>
  <c r="I20" i="5"/>
  <c r="I21" i="5"/>
  <c r="I22" i="5"/>
  <c r="I23" i="5"/>
  <c r="I24" i="5"/>
  <c r="I25" i="5"/>
  <c r="I26" i="5"/>
  <c r="K26" i="5" s="1"/>
  <c r="L26" i="5" s="1"/>
  <c r="I27" i="5"/>
  <c r="I28" i="5"/>
  <c r="K28" i="5" s="1"/>
  <c r="L28" i="5" s="1"/>
  <c r="I29" i="5"/>
  <c r="I30" i="5"/>
  <c r="K30" i="5" s="1"/>
  <c r="L30" i="5" s="1"/>
  <c r="I31" i="5"/>
  <c r="I32" i="5"/>
  <c r="I33" i="5"/>
  <c r="I34" i="5"/>
  <c r="I35" i="5"/>
  <c r="I36" i="5"/>
  <c r="I37" i="5"/>
  <c r="K37" i="5" s="1"/>
  <c r="L37" i="5" s="1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K50" i="5" s="1"/>
  <c r="L50" i="5" s="1"/>
  <c r="I51" i="5"/>
  <c r="I52" i="5"/>
  <c r="I53" i="5"/>
  <c r="I54" i="5"/>
  <c r="I55" i="5"/>
  <c r="I56" i="5"/>
  <c r="I57" i="5"/>
  <c r="I58" i="5"/>
  <c r="I59" i="5"/>
  <c r="I60" i="5"/>
  <c r="I61" i="5"/>
  <c r="I62" i="5"/>
  <c r="K62" i="5" s="1"/>
  <c r="L62" i="5" s="1"/>
  <c r="I63" i="5"/>
  <c r="I64" i="5"/>
  <c r="K64" i="5" s="1"/>
  <c r="L64" i="5" s="1"/>
  <c r="I65" i="5"/>
  <c r="I66" i="5"/>
  <c r="I60" i="1"/>
  <c r="K60" i="1" s="1"/>
  <c r="L60" i="1" s="1"/>
  <c r="I38" i="1"/>
  <c r="J38" i="1"/>
  <c r="K38" i="1"/>
  <c r="L38" i="1"/>
  <c r="I39" i="1"/>
  <c r="K39" i="1" s="1"/>
  <c r="L39" i="1" s="1"/>
  <c r="J39" i="1"/>
  <c r="I40" i="1"/>
  <c r="K40" i="1" s="1"/>
  <c r="L40" i="1" s="1"/>
  <c r="J40" i="1"/>
  <c r="I41" i="1"/>
  <c r="K41" i="1" s="1"/>
  <c r="L41" i="1" s="1"/>
  <c r="J41" i="1"/>
  <c r="I42" i="1"/>
  <c r="K42" i="1" s="1"/>
  <c r="L42" i="1" s="1"/>
  <c r="J42" i="1"/>
  <c r="I43" i="1"/>
  <c r="J43" i="1"/>
  <c r="K43" i="1"/>
  <c r="L43" i="1"/>
  <c r="M43" i="1"/>
  <c r="I44" i="1"/>
  <c r="K44" i="1" s="1"/>
  <c r="L44" i="1" s="1"/>
  <c r="J44" i="1"/>
  <c r="I45" i="1"/>
  <c r="K45" i="1" s="1"/>
  <c r="L45" i="1" s="1"/>
  <c r="J45" i="1"/>
  <c r="I46" i="1"/>
  <c r="K46" i="1" s="1"/>
  <c r="L46" i="1" s="1"/>
  <c r="J46" i="1"/>
  <c r="M46" i="1" s="1"/>
  <c r="I47" i="1"/>
  <c r="J47" i="1"/>
  <c r="K47" i="1"/>
  <c r="L47" i="1" s="1"/>
  <c r="I48" i="1"/>
  <c r="K48" i="1" s="1"/>
  <c r="L48" i="1" s="1"/>
  <c r="J48" i="1"/>
  <c r="I49" i="1"/>
  <c r="J49" i="1"/>
  <c r="K49" i="1"/>
  <c r="L49" i="1" s="1"/>
  <c r="I50" i="1"/>
  <c r="K50" i="1" s="1"/>
  <c r="L50" i="1" s="1"/>
  <c r="J50" i="1"/>
  <c r="I51" i="1"/>
  <c r="K51" i="1" s="1"/>
  <c r="L51" i="1" s="1"/>
  <c r="J51" i="1"/>
  <c r="I52" i="1"/>
  <c r="K52" i="1" s="1"/>
  <c r="L52" i="1" s="1"/>
  <c r="J52" i="1"/>
  <c r="I53" i="1"/>
  <c r="K53" i="1" s="1"/>
  <c r="L53" i="1" s="1"/>
  <c r="J53" i="1"/>
  <c r="I54" i="1"/>
  <c r="J54" i="1"/>
  <c r="K54" i="1"/>
  <c r="L54" i="1" s="1"/>
  <c r="I55" i="1"/>
  <c r="J55" i="1"/>
  <c r="K55" i="1"/>
  <c r="L55" i="1"/>
  <c r="M55" i="1"/>
  <c r="I56" i="1"/>
  <c r="K56" i="1" s="1"/>
  <c r="L56" i="1" s="1"/>
  <c r="J56" i="1"/>
  <c r="I57" i="1"/>
  <c r="K57" i="1" s="1"/>
  <c r="L57" i="1" s="1"/>
  <c r="J57" i="1"/>
  <c r="I58" i="1"/>
  <c r="K58" i="1" s="1"/>
  <c r="L58" i="1" s="1"/>
  <c r="J58" i="1"/>
  <c r="M58" i="1" s="1"/>
  <c r="I59" i="1"/>
  <c r="J59" i="1"/>
  <c r="K59" i="1"/>
  <c r="L59" i="1" s="1"/>
  <c r="J60" i="1"/>
  <c r="I61" i="1"/>
  <c r="K61" i="1" s="1"/>
  <c r="L61" i="1" s="1"/>
  <c r="M61" i="1" s="1"/>
  <c r="J61" i="1"/>
  <c r="I62" i="1"/>
  <c r="J62" i="1"/>
  <c r="K62" i="1"/>
  <c r="L62" i="1"/>
  <c r="M62" i="1" s="1"/>
  <c r="I63" i="1"/>
  <c r="K63" i="1" s="1"/>
  <c r="L63" i="1" s="1"/>
  <c r="J63" i="1"/>
  <c r="I64" i="1"/>
  <c r="K64" i="1" s="1"/>
  <c r="L64" i="1" s="1"/>
  <c r="J64" i="1"/>
  <c r="I65" i="1"/>
  <c r="K65" i="1" s="1"/>
  <c r="L65" i="1" s="1"/>
  <c r="J65" i="1"/>
  <c r="J16" i="1"/>
  <c r="I16" i="1"/>
  <c r="K16" i="1" s="1"/>
  <c r="L16" i="1" s="1"/>
  <c r="I22" i="1"/>
  <c r="J23" i="1"/>
  <c r="M50" i="1" l="1"/>
  <c r="M38" i="1"/>
  <c r="M20" i="5"/>
  <c r="M19" i="5"/>
  <c r="M18" i="5"/>
  <c r="M25" i="5"/>
  <c r="M24" i="5"/>
  <c r="M13" i="5"/>
  <c r="M12" i="5"/>
  <c r="J44" i="5"/>
  <c r="M44" i="5" s="1"/>
  <c r="J37" i="5"/>
  <c r="M37" i="5" s="1"/>
  <c r="J49" i="5"/>
  <c r="M49" i="5" s="1"/>
  <c r="J56" i="5"/>
  <c r="M56" i="5" s="1"/>
  <c r="J45" i="5"/>
  <c r="M45" i="5" s="1"/>
  <c r="J50" i="5"/>
  <c r="M50" i="5" s="1"/>
  <c r="J16" i="5"/>
  <c r="M16" i="5" s="1"/>
  <c r="J48" i="5"/>
  <c r="M48" i="5" s="1"/>
  <c r="J28" i="5"/>
  <c r="M28" i="5" s="1"/>
  <c r="J17" i="5"/>
  <c r="M17" i="5" s="1"/>
  <c r="J39" i="5"/>
  <c r="M39" i="5" s="1"/>
  <c r="J63" i="5"/>
  <c r="M63" i="5" s="1"/>
  <c r="J55" i="5"/>
  <c r="M55" i="5" s="1"/>
  <c r="J43" i="5"/>
  <c r="M43" i="5" s="1"/>
  <c r="J31" i="5"/>
  <c r="M31" i="5" s="1"/>
  <c r="J64" i="5"/>
  <c r="M64" i="5" s="1"/>
  <c r="J53" i="5"/>
  <c r="M53" i="5" s="1"/>
  <c r="J52" i="5"/>
  <c r="M52" i="5" s="1"/>
  <c r="J27" i="5"/>
  <c r="M27" i="5" s="1"/>
  <c r="J23" i="5"/>
  <c r="M23" i="5" s="1"/>
  <c r="J22" i="5"/>
  <c r="M22" i="5" s="1"/>
  <c r="J57" i="5"/>
  <c r="M57" i="5" s="1"/>
  <c r="J10" i="5"/>
  <c r="M10" i="5" s="1"/>
  <c r="J54" i="5"/>
  <c r="M54" i="5" s="1"/>
  <c r="J30" i="5"/>
  <c r="M30" i="5" s="1"/>
  <c r="J65" i="5"/>
  <c r="M65" i="5" s="1"/>
  <c r="J40" i="5"/>
  <c r="M40" i="5" s="1"/>
  <c r="J29" i="5"/>
  <c r="M29" i="5" s="1"/>
  <c r="J21" i="5"/>
  <c r="M21" i="5" s="1"/>
  <c r="J36" i="5"/>
  <c r="M36" i="5" s="1"/>
  <c r="J51" i="5"/>
  <c r="M51" i="5" s="1"/>
  <c r="J41" i="5"/>
  <c r="M41" i="5" s="1"/>
  <c r="J42" i="5"/>
  <c r="M42" i="5" s="1"/>
  <c r="J38" i="5"/>
  <c r="M38" i="5" s="1"/>
  <c r="J26" i="5"/>
  <c r="M26" i="5" s="1"/>
  <c r="J14" i="5"/>
  <c r="M14" i="5" s="1"/>
  <c r="J15" i="5"/>
  <c r="M15" i="5" s="1"/>
  <c r="J11" i="5"/>
  <c r="M11" i="5" s="1"/>
  <c r="J9" i="5"/>
  <c r="M9" i="5" s="1"/>
  <c r="M44" i="1"/>
  <c r="M56" i="1"/>
  <c r="M49" i="1"/>
  <c r="M57" i="1"/>
  <c r="M45" i="1"/>
  <c r="M54" i="1"/>
  <c r="M42" i="1"/>
  <c r="M51" i="1"/>
  <c r="M39" i="1"/>
  <c r="M63" i="1"/>
  <c r="M60" i="1"/>
  <c r="M48" i="1"/>
  <c r="M52" i="1"/>
  <c r="M40" i="1"/>
  <c r="M53" i="1"/>
  <c r="M41" i="1"/>
  <c r="M65" i="1"/>
  <c r="M64" i="1"/>
  <c r="M59" i="1"/>
  <c r="M47" i="1"/>
  <c r="M16" i="1"/>
  <c r="I13" i="1"/>
  <c r="K13" i="1" s="1"/>
  <c r="J5" i="1"/>
  <c r="J10" i="1"/>
  <c r="J14" i="1"/>
  <c r="J21" i="1"/>
  <c r="J11" i="1"/>
  <c r="J9" i="1"/>
  <c r="J8" i="1"/>
  <c r="J12" i="1"/>
  <c r="J19" i="1"/>
  <c r="J17" i="1"/>
  <c r="J22" i="1"/>
  <c r="J26" i="1"/>
  <c r="J29" i="1"/>
  <c r="J25" i="1"/>
  <c r="J30" i="1"/>
  <c r="J18" i="1"/>
  <c r="J24" i="1"/>
  <c r="J15" i="1"/>
  <c r="J20" i="1"/>
  <c r="J31" i="1"/>
  <c r="J27" i="1"/>
  <c r="J28" i="1"/>
  <c r="J35" i="1"/>
  <c r="J34" i="1"/>
  <c r="J36" i="1"/>
  <c r="J33" i="1"/>
  <c r="J32" i="1"/>
  <c r="J13" i="1"/>
  <c r="I32" i="1"/>
  <c r="K32" i="1" s="1"/>
  <c r="L32" i="1" s="1"/>
  <c r="I33" i="1"/>
  <c r="K33" i="1" s="1"/>
  <c r="L33" i="1" s="1"/>
  <c r="I36" i="1"/>
  <c r="K36" i="1" s="1"/>
  <c r="L36" i="1" s="1"/>
  <c r="I34" i="1"/>
  <c r="K34" i="1" s="1"/>
  <c r="L34" i="1" s="1"/>
  <c r="I35" i="1"/>
  <c r="K35" i="1" s="1"/>
  <c r="L35" i="1" s="1"/>
  <c r="I28" i="1"/>
  <c r="K28" i="1" s="1"/>
  <c r="L28" i="1" s="1"/>
  <c r="I27" i="1"/>
  <c r="K27" i="1" s="1"/>
  <c r="L27" i="1" s="1"/>
  <c r="I31" i="1"/>
  <c r="K31" i="1" s="1"/>
  <c r="L31" i="1" s="1"/>
  <c r="I23" i="1"/>
  <c r="K23" i="1" s="1"/>
  <c r="L23" i="1" s="1"/>
  <c r="I20" i="1"/>
  <c r="K20" i="1" s="1"/>
  <c r="L20" i="1" s="1"/>
  <c r="I15" i="1"/>
  <c r="I24" i="1"/>
  <c r="I18" i="1"/>
  <c r="I30" i="1"/>
  <c r="K30" i="1" s="1"/>
  <c r="L30" i="1" s="1"/>
  <c r="I25" i="1"/>
  <c r="K25" i="1" s="1"/>
  <c r="L25" i="1" s="1"/>
  <c r="I29" i="1"/>
  <c r="K29" i="1" s="1"/>
  <c r="L29" i="1" s="1"/>
  <c r="K26" i="1"/>
  <c r="L26" i="1" s="1"/>
  <c r="K22" i="1"/>
  <c r="L22" i="1" s="1"/>
  <c r="I17" i="1"/>
  <c r="K17" i="1" s="1"/>
  <c r="L17" i="1" s="1"/>
  <c r="I19" i="1"/>
  <c r="K19" i="1" s="1"/>
  <c r="L19" i="1" s="1"/>
  <c r="I12" i="1"/>
  <c r="K12" i="1" s="1"/>
  <c r="L12" i="1" s="1"/>
  <c r="I8" i="1"/>
  <c r="K8" i="1" s="1"/>
  <c r="L8" i="1" s="1"/>
  <c r="I9" i="1"/>
  <c r="K9" i="1" s="1"/>
  <c r="L9" i="1" s="1"/>
  <c r="I11" i="1"/>
  <c r="K11" i="1" s="1"/>
  <c r="L11" i="1" s="1"/>
  <c r="I21" i="1"/>
  <c r="K21" i="1" s="1"/>
  <c r="L21" i="1" s="1"/>
  <c r="I14" i="1"/>
  <c r="K14" i="1" s="1"/>
  <c r="L14" i="1" s="1"/>
  <c r="I10" i="1"/>
  <c r="K10" i="1" s="1"/>
  <c r="L10" i="1" s="1"/>
  <c r="J46" i="5" l="1"/>
  <c r="M46" i="5" s="1"/>
  <c r="J59" i="5"/>
  <c r="M59" i="5" s="1"/>
  <c r="J58" i="5"/>
  <c r="M58" i="5" s="1"/>
  <c r="J34" i="5"/>
  <c r="M34" i="5" s="1"/>
  <c r="J33" i="5"/>
  <c r="M33" i="5" s="1"/>
  <c r="J66" i="5"/>
  <c r="M66" i="5" s="1"/>
  <c r="J32" i="5"/>
  <c r="M32" i="5" s="1"/>
  <c r="J60" i="5"/>
  <c r="M60" i="5" s="1"/>
  <c r="J62" i="5"/>
  <c r="M62" i="5" s="1"/>
  <c r="J35" i="5"/>
  <c r="M35" i="5" s="1"/>
  <c r="J47" i="5"/>
  <c r="M47" i="5" s="1"/>
  <c r="J61" i="5"/>
  <c r="M61" i="5" s="1"/>
  <c r="K15" i="1"/>
  <c r="L15" i="1" s="1"/>
  <c r="M15" i="1" s="1"/>
  <c r="K24" i="1"/>
  <c r="L24" i="1" s="1"/>
  <c r="M24" i="1" s="1"/>
  <c r="K18" i="1"/>
  <c r="L18" i="1" s="1"/>
  <c r="M18" i="1" s="1"/>
  <c r="M21" i="1"/>
  <c r="M14" i="1"/>
  <c r="M19" i="1"/>
  <c r="M17" i="1"/>
  <c r="L13" i="1"/>
  <c r="M13" i="1" s="1"/>
  <c r="M9" i="1"/>
  <c r="M28" i="1"/>
  <c r="M20" i="1"/>
  <c r="M12" i="1"/>
  <c r="M32" i="1"/>
  <c r="M29" i="1"/>
  <c r="M8" i="1"/>
  <c r="M27" i="1"/>
  <c r="M22" i="1"/>
  <c r="M11" i="1"/>
  <c r="M10" i="1"/>
  <c r="M33" i="1"/>
  <c r="M34" i="1"/>
  <c r="M31" i="1"/>
  <c r="M30" i="1"/>
  <c r="M36" i="1"/>
  <c r="M35" i="1"/>
  <c r="M23" i="1"/>
  <c r="M25" i="1"/>
  <c r="J7" i="5" l="1"/>
  <c r="C3" i="3" l="1"/>
  <c r="C2" i="3"/>
  <c r="C1" i="3"/>
</calcChain>
</file>

<file path=xl/sharedStrings.xml><?xml version="1.0" encoding="utf-8"?>
<sst xmlns="http://schemas.openxmlformats.org/spreadsheetml/2006/main" count="580" uniqueCount="258">
  <si>
    <t>Группа</t>
  </si>
  <si>
    <t>Команда</t>
  </si>
  <si>
    <t>Киров</t>
  </si>
  <si>
    <t>Имя спортсмена</t>
  </si>
  <si>
    <t>Город</t>
  </si>
  <si>
    <t>Номер команды</t>
  </si>
  <si>
    <t>Время старта</t>
  </si>
  <si>
    <t>Время финиша</t>
  </si>
  <si>
    <t>Время на дистанции</t>
  </si>
  <si>
    <t>КП11</t>
  </si>
  <si>
    <t>КП12</t>
  </si>
  <si>
    <t>КП14</t>
  </si>
  <si>
    <t>КП15</t>
  </si>
  <si>
    <t>КП17</t>
  </si>
  <si>
    <t>КП18</t>
  </si>
  <si>
    <t>КП19</t>
  </si>
  <si>
    <t>КП20</t>
  </si>
  <si>
    <t>КП21</t>
  </si>
  <si>
    <t>КП22</t>
  </si>
  <si>
    <t>КП23</t>
  </si>
  <si>
    <t>КП26</t>
  </si>
  <si>
    <t>КП27</t>
  </si>
  <si>
    <t>КП29</t>
  </si>
  <si>
    <t>КП31</t>
  </si>
  <si>
    <t>КП32</t>
  </si>
  <si>
    <t>КП33</t>
  </si>
  <si>
    <t>КП35</t>
  </si>
  <si>
    <t>Сумма баллов за КП</t>
  </si>
  <si>
    <t>Превышение контрольного времени, мин</t>
  </si>
  <si>
    <t>Штрафные баллы</t>
  </si>
  <si>
    <t>Результат</t>
  </si>
  <si>
    <t>Место</t>
  </si>
  <si>
    <t xml:space="preserve">контрольное время </t>
  </si>
  <si>
    <t>Финишный протокол</t>
  </si>
  <si>
    <t>Дата рождения</t>
  </si>
  <si>
    <t>Слободской</t>
  </si>
  <si>
    <t>КП37</t>
  </si>
  <si>
    <t>КП38</t>
  </si>
  <si>
    <t>КП40</t>
  </si>
  <si>
    <t>КП42</t>
  </si>
  <si>
    <t>КП43</t>
  </si>
  <si>
    <t>КП13</t>
  </si>
  <si>
    <t>Короткая дистанция</t>
  </si>
  <si>
    <t>Запольских Елена</t>
  </si>
  <si>
    <t>Урванцев Николай</t>
  </si>
  <si>
    <t>Семейный бегом</t>
  </si>
  <si>
    <t>Павловский Роман</t>
  </si>
  <si>
    <t>КП16</t>
  </si>
  <si>
    <t>КП24</t>
  </si>
  <si>
    <t>КП25</t>
  </si>
  <si>
    <t>КП28</t>
  </si>
  <si>
    <t>КП30</t>
  </si>
  <si>
    <t>КП34</t>
  </si>
  <si>
    <t>КП36</t>
  </si>
  <si>
    <t>КП39</t>
  </si>
  <si>
    <t>КП41</t>
  </si>
  <si>
    <t>Игумнов Андрей</t>
  </si>
  <si>
    <t>Трушков Игорь</t>
  </si>
  <si>
    <t>Тихонов Алексей</t>
  </si>
  <si>
    <t>Чикунов Максим</t>
  </si>
  <si>
    <t>Томозов Андрей</t>
  </si>
  <si>
    <t>Кунилов Алексей</t>
  </si>
  <si>
    <t>Никитин Дмитрий</t>
  </si>
  <si>
    <t>Зубарев Иван</t>
  </si>
  <si>
    <t>Киселев Роман</t>
  </si>
  <si>
    <t>Шилов Юрий</t>
  </si>
  <si>
    <t>Караваев Алексей</t>
  </si>
  <si>
    <t>Ухта</t>
  </si>
  <si>
    <t>Старчук Наталья</t>
  </si>
  <si>
    <t>Сидоров Дмитрий</t>
  </si>
  <si>
    <t>Перминов Александр</t>
  </si>
  <si>
    <t>Мамаева Ольга</t>
  </si>
  <si>
    <t>Емельянов Станислав</t>
  </si>
  <si>
    <t>Кардакова Екатерина</t>
  </si>
  <si>
    <t>Сорокина Ирина</t>
  </si>
  <si>
    <t>Азимут</t>
  </si>
  <si>
    <t>Пушканова Ирина</t>
  </si>
  <si>
    <t>Гарш Денис</t>
  </si>
  <si>
    <t>КП44</t>
  </si>
  <si>
    <t>КП45</t>
  </si>
  <si>
    <t>КП46</t>
  </si>
  <si>
    <t>КП47</t>
  </si>
  <si>
    <t>КП48</t>
  </si>
  <si>
    <t>КП49</t>
  </si>
  <si>
    <t>КП50</t>
  </si>
  <si>
    <t>КП51</t>
  </si>
  <si>
    <t>КП52</t>
  </si>
  <si>
    <t>Торопов Александр</t>
  </si>
  <si>
    <t>Средняя дистанция</t>
  </si>
  <si>
    <t>Сталис</t>
  </si>
  <si>
    <t>ЖЛ</t>
  </si>
  <si>
    <t>ЖЛ-вело</t>
  </si>
  <si>
    <t>Салтыкова Светлана</t>
  </si>
  <si>
    <t>МЛ</t>
  </si>
  <si>
    <t>Салтыков Иван</t>
  </si>
  <si>
    <t>МЛ-вело</t>
  </si>
  <si>
    <t>Шустов Алексей</t>
  </si>
  <si>
    <t>Кропотов Евгений</t>
  </si>
  <si>
    <t>Салтыков Алексей</t>
  </si>
  <si>
    <t>Семейный на велосипедах</t>
  </si>
  <si>
    <t>Байки Ох-оха</t>
  </si>
  <si>
    <t>Павловский Михаил</t>
  </si>
  <si>
    <t>МО-10</t>
  </si>
  <si>
    <t>Мырсов Александр</t>
  </si>
  <si>
    <t>Хитрин Руслан</t>
  </si>
  <si>
    <t>МО-вело -10</t>
  </si>
  <si>
    <t>Юферев Алексей</t>
  </si>
  <si>
    <t>Ленина Пакет</t>
  </si>
  <si>
    <t>Леушин Максим</t>
  </si>
  <si>
    <t>СО-10</t>
  </si>
  <si>
    <t>Ильина Татьяна</t>
  </si>
  <si>
    <t>Кирхкеслер Дмитрий</t>
  </si>
  <si>
    <t>Козлова Юлия</t>
  </si>
  <si>
    <t>СО-вело-10</t>
  </si>
  <si>
    <t>Ижевск</t>
  </si>
  <si>
    <t>Таширев Денис</t>
  </si>
  <si>
    <t>Дойду ли я</t>
  </si>
  <si>
    <t>Лытина Анастасия</t>
  </si>
  <si>
    <t>Золотое Руно</t>
  </si>
  <si>
    <t>ООО ПКП Алмис</t>
  </si>
  <si>
    <t>Хочу в Суну</t>
  </si>
  <si>
    <t>Куда глаза глядят</t>
  </si>
  <si>
    <t xml:space="preserve">TOPTYGIN TEAM </t>
  </si>
  <si>
    <t>Пономарев Роман</t>
  </si>
  <si>
    <t>Руковишникова Марина</t>
  </si>
  <si>
    <t>Еремеев Иван</t>
  </si>
  <si>
    <t>Еремеева Александра</t>
  </si>
  <si>
    <t>Гаршики</t>
  </si>
  <si>
    <t>Гарш Егор</t>
  </si>
  <si>
    <t>Киселева Валерия</t>
  </si>
  <si>
    <t>Киселев Федор</t>
  </si>
  <si>
    <t>Суслонов Илья</t>
  </si>
  <si>
    <t>Суслонов Фёдор</t>
  </si>
  <si>
    <t>Синий трактор</t>
  </si>
  <si>
    <t>Кашин Александр</t>
  </si>
  <si>
    <t>Гущина Ирина</t>
  </si>
  <si>
    <t>Гущин Иван</t>
  </si>
  <si>
    <t>Питиримова Юлия</t>
  </si>
  <si>
    <t>Кулятина Ирина</t>
  </si>
  <si>
    <t>Санкт-Петербург</t>
  </si>
  <si>
    <t>Во все тяжкие</t>
  </si>
  <si>
    <t>Ворончихин Сергей</t>
  </si>
  <si>
    <t>Кирово-Чепецк</t>
  </si>
  <si>
    <t>Деренкив Артем</t>
  </si>
  <si>
    <t>ВелоКировоЧепецк</t>
  </si>
  <si>
    <t>Морозова Надежда</t>
  </si>
  <si>
    <t>Морозов Георгий</t>
  </si>
  <si>
    <t>Лысков Игорь</t>
  </si>
  <si>
    <t>Банникова Света</t>
  </si>
  <si>
    <t>Медведева Стакан</t>
  </si>
  <si>
    <t>Охотники за сунскими рыжиками</t>
  </si>
  <si>
    <t>Трушкова Ольга</t>
  </si>
  <si>
    <t>Свинина Ксения</t>
  </si>
  <si>
    <t>Рогозина Татьяна</t>
  </si>
  <si>
    <t>Без названия</t>
  </si>
  <si>
    <t>Саранцев Сергей</t>
  </si>
  <si>
    <t>Овсянникова Анна</t>
  </si>
  <si>
    <t>Зоркие волчары</t>
  </si>
  <si>
    <t>Банников Данил</t>
  </si>
  <si>
    <t>Рогейн на велосипедах и бегом, приключенческая гонка "Тайными тропами - 2025"</t>
  </si>
  <si>
    <t>20.09.2025 г., г. Киров</t>
  </si>
  <si>
    <t>Имени меня</t>
  </si>
  <si>
    <t>Кузнецова Елена</t>
  </si>
  <si>
    <t>Лисица</t>
  </si>
  <si>
    <t>Рыжик</t>
  </si>
  <si>
    <t>Шабалино</t>
  </si>
  <si>
    <t>Слободской Пед.колледж</t>
  </si>
  <si>
    <t>Слабоумие и отвага</t>
  </si>
  <si>
    <t>Кузнецов Святослав</t>
  </si>
  <si>
    <t>Л.И.С.</t>
  </si>
  <si>
    <t>Лебедев Илья</t>
  </si>
  <si>
    <t>ProДвижение</t>
  </si>
  <si>
    <t>Одинцов Николай</t>
  </si>
  <si>
    <t xml:space="preserve">Потеряшка  </t>
  </si>
  <si>
    <t>Чертищев Александр</t>
  </si>
  <si>
    <t>Кто крайний?</t>
  </si>
  <si>
    <t>Шахин Игорь</t>
  </si>
  <si>
    <t>Один в поле воин</t>
  </si>
  <si>
    <t>Бяков Николай</t>
  </si>
  <si>
    <t>СКБ МТ</t>
  </si>
  <si>
    <t>Бондаренко Игорь</t>
  </si>
  <si>
    <t>TOPTYGIN TEAM</t>
  </si>
  <si>
    <t>Макаров Николай</t>
  </si>
  <si>
    <t>Бледных Александр</t>
  </si>
  <si>
    <t>Быстрые кеды</t>
  </si>
  <si>
    <t>Плюснин Михаил</t>
  </si>
  <si>
    <t>Хомяков Сергей</t>
  </si>
  <si>
    <t>,</t>
  </si>
  <si>
    <t xml:space="preserve">zYaandex </t>
  </si>
  <si>
    <t>Зяблицев Андрей</t>
  </si>
  <si>
    <t>НВ</t>
  </si>
  <si>
    <t>Бой с ленью</t>
  </si>
  <si>
    <t>Шашин Константин</t>
  </si>
  <si>
    <t>Нет команды</t>
  </si>
  <si>
    <t>Коковихин Владимир</t>
  </si>
  <si>
    <t>Суна</t>
  </si>
  <si>
    <t xml:space="preserve">24 СКА ЦГВ </t>
  </si>
  <si>
    <t>Рысев Юрий</t>
  </si>
  <si>
    <t>Зубов Александр</t>
  </si>
  <si>
    <t>Тайные ёжики</t>
  </si>
  <si>
    <t>Сорокин Арсентий</t>
  </si>
  <si>
    <t>Bobrs</t>
  </si>
  <si>
    <t>Бобров Антон</t>
  </si>
  <si>
    <t>Боброва Валерия</t>
  </si>
  <si>
    <t>Sonic</t>
  </si>
  <si>
    <t>Емельянов Фёдор</t>
  </si>
  <si>
    <t>Берсенев Дмитрий</t>
  </si>
  <si>
    <t>Берсенева Анелия</t>
  </si>
  <si>
    <t>Бодрые Обабки</t>
  </si>
  <si>
    <t>Гоншики</t>
  </si>
  <si>
    <t>Лысков Андрей</t>
  </si>
  <si>
    <t xml:space="preserve">Kiselev's team </t>
  </si>
  <si>
    <t>Киселева Юлия</t>
  </si>
  <si>
    <t>Мы только посмотреть</t>
  </si>
  <si>
    <t>Редкин Иван</t>
  </si>
  <si>
    <t>Редкин Андрей</t>
  </si>
  <si>
    <t>Сборная Уганды по рогейну</t>
  </si>
  <si>
    <t>Домрачев Артем</t>
  </si>
  <si>
    <t>Щекотов Дмитрий</t>
  </si>
  <si>
    <t>Короеды</t>
  </si>
  <si>
    <t>Митягин Алексей</t>
  </si>
  <si>
    <t>Савиных Виктор</t>
  </si>
  <si>
    <t>Мотохурма</t>
  </si>
  <si>
    <t>Даровских Сергей</t>
  </si>
  <si>
    <t>Морозов Роман</t>
  </si>
  <si>
    <t>Филимонов Роман</t>
  </si>
  <si>
    <t>Машанов Денис</t>
  </si>
  <si>
    <t>Патрушев Василий</t>
  </si>
  <si>
    <t>Мы_Только_Спросить</t>
  </si>
  <si>
    <t>Трясогузки</t>
  </si>
  <si>
    <t>Семакин Сергей</t>
  </si>
  <si>
    <t>Че хоть ладно ли</t>
  </si>
  <si>
    <t>Горшкова Анна</t>
  </si>
  <si>
    <t>Сырники</t>
  </si>
  <si>
    <t>Леший, где их носит</t>
  </si>
  <si>
    <t>Никулай Ирина</t>
  </si>
  <si>
    <t>Грухин Антон</t>
  </si>
  <si>
    <t>Куликова Елена</t>
  </si>
  <si>
    <t>Где же Черепаха?</t>
  </si>
  <si>
    <t>Тур до болот</t>
  </si>
  <si>
    <t xml:space="preserve">Турист и Туристочки </t>
  </si>
  <si>
    <t>Комлев Владислав</t>
  </si>
  <si>
    <t>Чурико</t>
  </si>
  <si>
    <t>Лисицына Екатерина</t>
  </si>
  <si>
    <t>Чайникова Людмила</t>
  </si>
  <si>
    <t>Васильев Николай</t>
  </si>
  <si>
    <t>Неугомонные</t>
  </si>
  <si>
    <t>Михеев Евгений</t>
  </si>
  <si>
    <t>Йошкар-Ола</t>
  </si>
  <si>
    <t>Михеева Ольга</t>
  </si>
  <si>
    <t xml:space="preserve">Из сообщества... </t>
  </si>
  <si>
    <t>Escargots au maximum</t>
  </si>
  <si>
    <t>Манылова Ксения</t>
  </si>
  <si>
    <t>Манылов Михаил</t>
  </si>
  <si>
    <t>Оглоблин Алексей</t>
  </si>
  <si>
    <t>78+11=43</t>
  </si>
  <si>
    <t>выход за ШВ</t>
  </si>
  <si>
    <t>Выход за ШВ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</si>
</sst>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:ss;@"/>
    <numFmt numFmtId="165" formatCode="[h]:mm:ss;@"/>
    <numFmt numFmtId="166" formatCode="[$-F400]h:mm:ss\ AM/PM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7" applyNumberFormat="0" applyAlignment="0" applyProtection="0"/>
    <xf numFmtId="0" fontId="13" fillId="7" borderId="18" applyNumberFormat="0" applyAlignment="0" applyProtection="0"/>
    <xf numFmtId="0" fontId="14" fillId="7" borderId="17" applyNumberFormat="0" applyAlignment="0" applyProtection="0"/>
    <xf numFmtId="0" fontId="15" fillId="0" borderId="19" applyNumberFormat="0" applyFill="0" applyAlignment="0" applyProtection="0"/>
    <xf numFmtId="0" fontId="16" fillId="8" borderId="20" applyNumberFormat="0" applyAlignment="0" applyProtection="0"/>
    <xf numFmtId="0" fontId="17" fillId="0" borderId="0" applyNumberFormat="0" applyFill="0" applyBorder="0" applyAlignment="0" applyProtection="0"/>
    <xf numFmtId="0" fontId="5" fillId="9" borderId="21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22" applyNumberFormat="0" applyFill="0" applyAlignment="0" applyProtection="0"/>
    <xf numFmtId="0" fontId="19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1" fillId="0" borderId="0" xfId="0" applyFont="1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0" fillId="0" borderId="3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165" fontId="0" fillId="0" borderId="13" xfId="0" applyNumberFormat="1" applyFill="1" applyBorder="1" applyAlignment="1">
      <alignment horizontal="center" vertical="center"/>
    </xf>
    <xf numFmtId="0" fontId="0" fillId="2" borderId="0" xfId="0" applyFill="1" applyAlignment="1"/>
    <xf numFmtId="0" fontId="1" fillId="34" borderId="12" xfId="0" applyNumberFormat="1" applyFont="1" applyFill="1" applyBorder="1" applyAlignment="1">
      <alignment horizontal="center" vertical="center" wrapText="1"/>
    </xf>
    <xf numFmtId="0" fontId="0" fillId="34" borderId="1" xfId="0" applyFill="1" applyBorder="1"/>
    <xf numFmtId="0" fontId="1" fillId="34" borderId="1" xfId="0" applyNumberFormat="1" applyFont="1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 wrapText="1"/>
    </xf>
    <xf numFmtId="14" fontId="0" fillId="34" borderId="1" xfId="0" applyNumberFormat="1" applyFill="1" applyBorder="1" applyAlignment="1">
      <alignment horizontal="center"/>
    </xf>
    <xf numFmtId="165" fontId="0" fillId="34" borderId="1" xfId="0" applyNumberFormat="1" applyFill="1" applyBorder="1" applyAlignment="1">
      <alignment horizontal="center" vertical="center"/>
    </xf>
    <xf numFmtId="14" fontId="0" fillId="34" borderId="1" xfId="0" applyNumberFormat="1" applyFill="1" applyBorder="1" applyAlignment="1">
      <alignment horizontal="center" vertical="center"/>
    </xf>
    <xf numFmtId="0" fontId="0" fillId="34" borderId="1" xfId="0" applyFill="1" applyBorder="1" applyAlignment="1">
      <alignment horizontal="center"/>
    </xf>
    <xf numFmtId="0" fontId="0" fillId="34" borderId="1" xfId="0" applyFill="1" applyBorder="1" applyAlignment="1">
      <alignment horizontal="center" vertical="center"/>
    </xf>
    <xf numFmtId="166" fontId="0" fillId="3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4" borderId="5" xfId="0" applyFill="1" applyBorder="1" applyAlignment="1">
      <alignment horizontal="center" vertical="center"/>
    </xf>
    <xf numFmtId="0" fontId="0" fillId="34" borderId="2" xfId="0" applyFill="1" applyBorder="1" applyAlignment="1">
      <alignment horizontal="center" vertical="center" wrapText="1"/>
    </xf>
    <xf numFmtId="0" fontId="0" fillId="34" borderId="5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166" fontId="0" fillId="3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3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4" borderId="2" xfId="0" applyFill="1" applyBorder="1" applyAlignment="1">
      <alignment horizontal="center" vertical="center"/>
    </xf>
    <xf numFmtId="0" fontId="0" fillId="34" borderId="5" xfId="0" applyFill="1" applyBorder="1" applyAlignment="1">
      <alignment horizontal="center" vertical="center"/>
    </xf>
    <xf numFmtId="0" fontId="0" fillId="34" borderId="6" xfId="0" applyFill="1" applyBorder="1" applyAlignment="1">
      <alignment horizontal="center" vertical="center"/>
    </xf>
    <xf numFmtId="166" fontId="0" fillId="34" borderId="2" xfId="0" applyNumberFormat="1" applyFill="1" applyBorder="1" applyAlignment="1">
      <alignment horizontal="center" vertical="center"/>
    </xf>
    <xf numFmtId="166" fontId="0" fillId="34" borderId="5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34" borderId="6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4" borderId="6" xfId="0" applyFill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136071</xdr:colOff>
      <xdr:row>0</xdr:row>
      <xdr:rowOff>0</xdr:rowOff>
    </xdr:from>
    <xdr:to>
      <xdr:col>8</xdr:col>
      <xdr:colOff>755175</xdr:colOff>
      <xdr:row>6</xdr:row>
      <xdr:rowOff>254000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8428" y="0"/>
          <a:ext cx="1934461" cy="1941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1052286</xdr:colOff>
      <xdr:row>0</xdr:row>
      <xdr:rowOff>1</xdr:rowOff>
    </xdr:from>
    <xdr:to>
      <xdr:col>8</xdr:col>
      <xdr:colOff>455818</xdr:colOff>
      <xdr:row>7</xdr:row>
      <xdr:rowOff>9073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3429" y="1"/>
          <a:ext cx="1934461" cy="1941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S81"/>
  <sheetViews>
    <sheetView tabSelected="1" zoomScale="70" zoomScaleNormal="70" zoomScaleSheetLayoutView="85" workbookViewId="0">
      <pane xSplit="9" ySplit="7" topLeftCell="J61" activePane="bottomRight" state="frozen"/>
      <selection pane="topRight" activeCell="J1" sqref="J1"/>
      <selection pane="bottomLeft" activeCell="A8" sqref="A8"/>
      <selection pane="bottomRight" sqref="A1:N65"/>
    </sheetView>
  </sheetViews>
  <sheetFormatPr defaultRowHeight="14.5" x14ac:dyDescent="0.35"/>
  <cols>
    <col min="1" max="1" width="7.08984375" customWidth="1"/>
    <col min="2" max="2" width="18.36328125" customWidth="1"/>
    <col min="3" max="3" width="14.08984375" customWidth="1"/>
    <col min="4" max="4" width="19.453125" customWidth="1"/>
    <col min="5" max="5" width="14.453125" customWidth="1"/>
    <col min="6" max="6" width="19.90625" style="30" customWidth="1"/>
    <col min="7" max="7" width="10.08984375" customWidth="1"/>
    <col min="8" max="8" width="8.6328125" customWidth="1"/>
    <col min="9" max="14" width="12" customWidth="1"/>
    <col min="15" max="21" width="5.6328125" customWidth="1"/>
    <col min="22" max="22" width="5.36328125" customWidth="1"/>
    <col min="23" max="25" width="5.6328125" customWidth="1"/>
    <col min="26" max="26" width="5.90625" customWidth="1"/>
    <col min="27" max="56" width="5.6328125" customWidth="1"/>
    <col min="58" max="58" width="10.90625" customWidth="1"/>
    <col min="59" max="59" width="9.54296875" customWidth="1"/>
  </cols>
  <sheetData>
    <row r="2" spans="1:71" ht="7.5" customHeight="1" x14ac:dyDescent="0.35"/>
    <row r="3" spans="1:71" ht="58.5" customHeight="1" x14ac:dyDescent="0.5">
      <c r="B3" s="70" t="s">
        <v>159</v>
      </c>
      <c r="C3" s="71"/>
      <c r="D3" s="71"/>
      <c r="E3" s="71"/>
      <c r="F3" s="71"/>
    </row>
    <row r="4" spans="1:71" ht="21" x14ac:dyDescent="0.5">
      <c r="B4" s="4" t="s">
        <v>160</v>
      </c>
    </row>
    <row r="5" spans="1:71" ht="15.5" x14ac:dyDescent="0.35">
      <c r="B5" s="5" t="s">
        <v>33</v>
      </c>
      <c r="D5" t="s">
        <v>42</v>
      </c>
      <c r="J5" s="1">
        <f>SUM(O6:BD6)</f>
        <v>218</v>
      </c>
    </row>
    <row r="6" spans="1:71" ht="16" thickBot="1" x14ac:dyDescent="0.4">
      <c r="B6" t="s">
        <v>32</v>
      </c>
      <c r="C6" s="2">
        <v>0.20833333333333334</v>
      </c>
      <c r="O6" s="1">
        <v>6</v>
      </c>
      <c r="P6" s="1">
        <v>5</v>
      </c>
      <c r="Q6" s="1">
        <v>5</v>
      </c>
      <c r="R6" s="1">
        <v>5</v>
      </c>
      <c r="S6" s="1">
        <v>6</v>
      </c>
      <c r="T6" s="1">
        <v>5</v>
      </c>
      <c r="U6" s="1">
        <v>6</v>
      </c>
      <c r="V6" s="1">
        <v>6</v>
      </c>
      <c r="W6" s="1">
        <v>9</v>
      </c>
      <c r="X6" s="1">
        <v>4</v>
      </c>
      <c r="Y6" s="1">
        <v>9</v>
      </c>
      <c r="Z6" s="1">
        <v>8</v>
      </c>
      <c r="AA6" s="1">
        <v>6</v>
      </c>
      <c r="AB6" s="1">
        <v>4</v>
      </c>
      <c r="AC6" s="1">
        <v>7</v>
      </c>
      <c r="AD6" s="1">
        <v>3</v>
      </c>
      <c r="AE6" s="1">
        <v>7</v>
      </c>
      <c r="AF6" s="1">
        <v>7</v>
      </c>
      <c r="AG6" s="1">
        <v>6</v>
      </c>
      <c r="AH6" s="1">
        <v>4</v>
      </c>
      <c r="AI6" s="1">
        <v>4</v>
      </c>
      <c r="AJ6" s="1">
        <v>4</v>
      </c>
      <c r="AK6" s="1">
        <v>4</v>
      </c>
      <c r="AL6" s="1">
        <v>4</v>
      </c>
      <c r="AM6" s="1">
        <v>4</v>
      </c>
      <c r="AN6" s="1">
        <v>6</v>
      </c>
      <c r="AO6" s="1">
        <v>7</v>
      </c>
      <c r="AP6" s="1">
        <v>4</v>
      </c>
      <c r="AQ6" s="1">
        <v>2</v>
      </c>
      <c r="AR6" s="1">
        <v>4</v>
      </c>
      <c r="AS6" s="1">
        <v>3</v>
      </c>
      <c r="AT6" s="1">
        <v>4</v>
      </c>
      <c r="AU6" s="1">
        <v>5</v>
      </c>
      <c r="AV6" s="1">
        <v>2</v>
      </c>
      <c r="AW6" s="1">
        <v>3</v>
      </c>
      <c r="AX6" s="1">
        <v>6</v>
      </c>
      <c r="AY6" s="1">
        <v>5</v>
      </c>
      <c r="AZ6" s="1">
        <v>6</v>
      </c>
      <c r="BA6" s="1">
        <v>7</v>
      </c>
      <c r="BB6" s="1">
        <v>4</v>
      </c>
      <c r="BC6" s="1">
        <v>4</v>
      </c>
      <c r="BD6" s="1">
        <v>8</v>
      </c>
      <c r="BF6" s="1"/>
      <c r="BG6" s="1"/>
      <c r="BH6" s="1"/>
      <c r="BI6" s="1"/>
    </row>
    <row r="7" spans="1:71" ht="72.5" x14ac:dyDescent="0.35">
      <c r="A7" s="20" t="s">
        <v>5</v>
      </c>
      <c r="B7" s="21" t="s">
        <v>1</v>
      </c>
      <c r="C7" s="21" t="s">
        <v>0</v>
      </c>
      <c r="D7" s="21" t="s">
        <v>3</v>
      </c>
      <c r="E7" s="22" t="s">
        <v>34</v>
      </c>
      <c r="F7" s="21" t="s">
        <v>4</v>
      </c>
      <c r="G7" s="23" t="s">
        <v>6</v>
      </c>
      <c r="H7" s="23" t="s">
        <v>7</v>
      </c>
      <c r="I7" s="23" t="s">
        <v>8</v>
      </c>
      <c r="J7" s="24" t="s">
        <v>27</v>
      </c>
      <c r="K7" s="24" t="s">
        <v>28</v>
      </c>
      <c r="L7" s="24" t="s">
        <v>29</v>
      </c>
      <c r="M7" s="24" t="s">
        <v>30</v>
      </c>
      <c r="N7" s="25" t="s">
        <v>31</v>
      </c>
      <c r="O7" s="24" t="s">
        <v>9</v>
      </c>
      <c r="P7" s="24" t="s">
        <v>10</v>
      </c>
      <c r="Q7" s="24" t="s">
        <v>41</v>
      </c>
      <c r="R7" s="24" t="s">
        <v>11</v>
      </c>
      <c r="S7" s="24" t="s">
        <v>12</v>
      </c>
      <c r="T7" s="24" t="s">
        <v>47</v>
      </c>
      <c r="U7" s="24" t="s">
        <v>13</v>
      </c>
      <c r="V7" s="24" t="s">
        <v>14</v>
      </c>
      <c r="W7" s="24" t="s">
        <v>15</v>
      </c>
      <c r="X7" s="24" t="s">
        <v>16</v>
      </c>
      <c r="Y7" s="24" t="s">
        <v>17</v>
      </c>
      <c r="Z7" s="24" t="s">
        <v>18</v>
      </c>
      <c r="AA7" s="24" t="s">
        <v>19</v>
      </c>
      <c r="AB7" s="24" t="s">
        <v>48</v>
      </c>
      <c r="AC7" s="24" t="s">
        <v>49</v>
      </c>
      <c r="AD7" s="24" t="s">
        <v>20</v>
      </c>
      <c r="AE7" s="24" t="s">
        <v>21</v>
      </c>
      <c r="AF7" s="24" t="s">
        <v>50</v>
      </c>
      <c r="AG7" s="24" t="s">
        <v>22</v>
      </c>
      <c r="AH7" s="24" t="s">
        <v>51</v>
      </c>
      <c r="AI7" s="24" t="s">
        <v>23</v>
      </c>
      <c r="AJ7" s="24" t="s">
        <v>24</v>
      </c>
      <c r="AK7" s="24" t="s">
        <v>25</v>
      </c>
      <c r="AL7" s="24" t="s">
        <v>52</v>
      </c>
      <c r="AM7" s="24" t="s">
        <v>26</v>
      </c>
      <c r="AN7" s="24" t="s">
        <v>53</v>
      </c>
      <c r="AO7" s="24" t="s">
        <v>36</v>
      </c>
      <c r="AP7" s="24" t="s">
        <v>37</v>
      </c>
      <c r="AQ7" s="24" t="s">
        <v>54</v>
      </c>
      <c r="AR7" s="24" t="s">
        <v>38</v>
      </c>
      <c r="AS7" s="24" t="s">
        <v>55</v>
      </c>
      <c r="AT7" s="24" t="s">
        <v>39</v>
      </c>
      <c r="AU7" s="24" t="s">
        <v>40</v>
      </c>
      <c r="AV7" s="24" t="s">
        <v>78</v>
      </c>
      <c r="AW7" s="24" t="s">
        <v>79</v>
      </c>
      <c r="AX7" s="24" t="s">
        <v>80</v>
      </c>
      <c r="AY7" s="24" t="s">
        <v>81</v>
      </c>
      <c r="AZ7" s="24" t="s">
        <v>82</v>
      </c>
      <c r="BA7" s="24" t="s">
        <v>83</v>
      </c>
      <c r="BB7" s="24" t="s">
        <v>84</v>
      </c>
      <c r="BC7" s="24" t="s">
        <v>85</v>
      </c>
      <c r="BD7" s="24" t="s">
        <v>86</v>
      </c>
    </row>
    <row r="8" spans="1:71" x14ac:dyDescent="0.35">
      <c r="A8" s="53">
        <v>5</v>
      </c>
      <c r="B8" s="54" t="s">
        <v>164</v>
      </c>
      <c r="C8" s="51" t="s">
        <v>90</v>
      </c>
      <c r="D8" s="54" t="s">
        <v>73</v>
      </c>
      <c r="E8" s="52">
        <v>31806</v>
      </c>
      <c r="F8" s="51" t="s">
        <v>165</v>
      </c>
      <c r="G8" s="19">
        <v>0.39583333333333331</v>
      </c>
      <c r="H8" s="19">
        <v>0.60333333333333339</v>
      </c>
      <c r="I8" s="19">
        <f>H8-G8</f>
        <v>0.20750000000000007</v>
      </c>
      <c r="J8" s="31">
        <f>SUMPRODUCT(O$6:BD$6,O8:BD8)</f>
        <v>53</v>
      </c>
      <c r="K8" s="18" t="str">
        <f>IF(I8-$C$6&lt;0,"0",I8-$C$6)</f>
        <v>0</v>
      </c>
      <c r="L8" s="31">
        <f>ROUNDUP(K8*1440,0)</f>
        <v>0</v>
      </c>
      <c r="M8" s="31">
        <f>J8-L8</f>
        <v>53</v>
      </c>
      <c r="N8" s="32">
        <v>1</v>
      </c>
      <c r="O8" s="33">
        <v>1</v>
      </c>
      <c r="P8" s="33"/>
      <c r="Q8" s="33">
        <v>1</v>
      </c>
      <c r="R8" s="33"/>
      <c r="S8" s="33"/>
      <c r="T8" s="33">
        <v>1</v>
      </c>
      <c r="U8" s="33"/>
      <c r="V8" s="33">
        <v>1</v>
      </c>
      <c r="W8" s="33"/>
      <c r="X8" s="33">
        <v>1</v>
      </c>
      <c r="Y8" s="33"/>
      <c r="Z8" s="33"/>
      <c r="AA8" s="33">
        <v>1</v>
      </c>
      <c r="AB8" s="33">
        <v>1</v>
      </c>
      <c r="AC8" s="33"/>
      <c r="AD8" s="33">
        <v>1</v>
      </c>
      <c r="AE8" s="33"/>
      <c r="AF8" s="33"/>
      <c r="AG8" s="33">
        <v>1</v>
      </c>
      <c r="AH8" s="33"/>
      <c r="AI8" s="33">
        <v>1</v>
      </c>
      <c r="AJ8" s="33">
        <v>1</v>
      </c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8"/>
      <c r="BF8" s="38"/>
      <c r="BG8" s="38"/>
      <c r="BH8" s="38"/>
      <c r="BI8" s="38"/>
      <c r="BJ8" s="38"/>
      <c r="BK8" s="38"/>
      <c r="BL8" s="38"/>
      <c r="BM8" s="37"/>
      <c r="BN8" s="37"/>
      <c r="BO8" s="37"/>
      <c r="BP8" s="37"/>
      <c r="BQ8" s="37"/>
      <c r="BR8" s="37"/>
      <c r="BS8" s="37"/>
    </row>
    <row r="9" spans="1:71" x14ac:dyDescent="0.35">
      <c r="A9" s="53">
        <v>2</v>
      </c>
      <c r="B9" s="54" t="s">
        <v>75</v>
      </c>
      <c r="C9" s="51" t="s">
        <v>90</v>
      </c>
      <c r="D9" s="54" t="s">
        <v>43</v>
      </c>
      <c r="E9" s="52">
        <v>30205</v>
      </c>
      <c r="F9" s="51" t="s">
        <v>2</v>
      </c>
      <c r="G9" s="19">
        <v>0.39583333333333331</v>
      </c>
      <c r="H9" s="19">
        <v>0.60484953703703703</v>
      </c>
      <c r="I9" s="19">
        <f>H9-G9</f>
        <v>0.20901620370370372</v>
      </c>
      <c r="J9" s="31">
        <f>SUMPRODUCT(O$6:BD$6,O9:BD9)</f>
        <v>40</v>
      </c>
      <c r="K9" s="18">
        <f>IF(I9-$C$6&lt;0,"0",I9-$C$6)</f>
        <v>6.8287037037037535E-4</v>
      </c>
      <c r="L9" s="31">
        <f>ROUNDUP(K9*1440,0)</f>
        <v>1</v>
      </c>
      <c r="M9" s="31">
        <f>J9-L9</f>
        <v>39</v>
      </c>
      <c r="N9" s="32">
        <v>2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>
        <v>1</v>
      </c>
      <c r="AD9" s="33"/>
      <c r="AE9" s="33"/>
      <c r="AF9" s="33">
        <v>1</v>
      </c>
      <c r="AG9" s="33"/>
      <c r="AH9" s="33">
        <v>1</v>
      </c>
      <c r="AI9" s="33">
        <v>1</v>
      </c>
      <c r="AJ9" s="33">
        <v>1</v>
      </c>
      <c r="AK9" s="33">
        <v>1</v>
      </c>
      <c r="AL9" s="33"/>
      <c r="AM9" s="33">
        <v>1</v>
      </c>
      <c r="AN9" s="33"/>
      <c r="AO9" s="33"/>
      <c r="AP9" s="33">
        <v>1</v>
      </c>
      <c r="AQ9" s="33">
        <v>1</v>
      </c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</row>
    <row r="10" spans="1:71" x14ac:dyDescent="0.35">
      <c r="A10" s="53">
        <v>6</v>
      </c>
      <c r="B10" s="54" t="s">
        <v>166</v>
      </c>
      <c r="C10" s="51" t="s">
        <v>90</v>
      </c>
      <c r="D10" s="54" t="s">
        <v>117</v>
      </c>
      <c r="E10" s="52">
        <v>39052</v>
      </c>
      <c r="F10" s="51" t="s">
        <v>35</v>
      </c>
      <c r="G10" s="19">
        <v>0.39583333333333331</v>
      </c>
      <c r="H10" s="19">
        <v>0.60347222222222219</v>
      </c>
      <c r="I10" s="19">
        <f>H10-G10</f>
        <v>0.20763888888888887</v>
      </c>
      <c r="J10" s="31">
        <f>SUMPRODUCT(O$6:BD$6,O10:BD10)</f>
        <v>37</v>
      </c>
      <c r="K10" s="18" t="str">
        <f>IF(I10-$C$6&lt;0,"0",I10-$C$6)</f>
        <v>0</v>
      </c>
      <c r="L10" s="31">
        <f>ROUNDUP(K10*1440,0)</f>
        <v>0</v>
      </c>
      <c r="M10" s="31">
        <f>J10-L10</f>
        <v>37</v>
      </c>
      <c r="N10" s="32">
        <v>3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>
        <v>1</v>
      </c>
      <c r="AN10" s="33"/>
      <c r="AO10" s="33">
        <v>1</v>
      </c>
      <c r="AP10" s="33">
        <v>1</v>
      </c>
      <c r="AQ10" s="33">
        <v>1</v>
      </c>
      <c r="AR10" s="33">
        <v>1</v>
      </c>
      <c r="AS10" s="33"/>
      <c r="AT10" s="33"/>
      <c r="AU10" s="33">
        <v>1</v>
      </c>
      <c r="AV10" s="33">
        <v>1</v>
      </c>
      <c r="AW10" s="33">
        <v>1</v>
      </c>
      <c r="AX10" s="33">
        <v>1</v>
      </c>
      <c r="AY10" s="33"/>
      <c r="AZ10" s="33"/>
      <c r="BA10" s="33"/>
      <c r="BB10" s="33"/>
      <c r="BC10" s="33"/>
      <c r="BD10" s="33"/>
      <c r="BE10" s="38"/>
      <c r="BF10" s="38"/>
      <c r="BG10" s="38"/>
      <c r="BH10" s="38"/>
      <c r="BI10" s="38"/>
      <c r="BJ10" s="38"/>
      <c r="BK10" s="38"/>
      <c r="BL10" s="38"/>
      <c r="BM10" s="37"/>
      <c r="BN10" s="37"/>
      <c r="BO10" s="37"/>
      <c r="BP10" s="37"/>
      <c r="BQ10" s="37"/>
      <c r="BR10" s="37"/>
      <c r="BS10" s="37"/>
    </row>
    <row r="11" spans="1:71" x14ac:dyDescent="0.35">
      <c r="A11" s="53">
        <v>1</v>
      </c>
      <c r="B11" s="54" t="s">
        <v>161</v>
      </c>
      <c r="C11" s="51" t="s">
        <v>90</v>
      </c>
      <c r="D11" s="54" t="s">
        <v>162</v>
      </c>
      <c r="E11" s="52">
        <v>31730</v>
      </c>
      <c r="F11" s="51" t="s">
        <v>2</v>
      </c>
      <c r="G11" s="19">
        <v>0.39583333333333331</v>
      </c>
      <c r="H11" s="19">
        <v>0.60509259259259263</v>
      </c>
      <c r="I11" s="19">
        <f>H11-G11</f>
        <v>0.20925925925925931</v>
      </c>
      <c r="J11" s="31">
        <f>SUMPRODUCT(O$6:BD$6,O11:BD11)</f>
        <v>37</v>
      </c>
      <c r="K11" s="18">
        <f>IF(I11-$C$6&lt;0,"0",I11-$C$6)</f>
        <v>9.259259259259689E-4</v>
      </c>
      <c r="L11" s="31">
        <f>ROUNDUP(K11*1440,0)</f>
        <v>2</v>
      </c>
      <c r="M11" s="31">
        <f>J11-L11</f>
        <v>35</v>
      </c>
      <c r="N11" s="32">
        <v>4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>
        <v>1</v>
      </c>
      <c r="AN11" s="33"/>
      <c r="AO11" s="33">
        <v>1</v>
      </c>
      <c r="AP11" s="33">
        <v>1</v>
      </c>
      <c r="AQ11" s="33">
        <v>1</v>
      </c>
      <c r="AR11" s="33">
        <v>1</v>
      </c>
      <c r="AS11" s="33"/>
      <c r="AT11" s="33"/>
      <c r="AU11" s="33">
        <v>1</v>
      </c>
      <c r="AV11" s="33">
        <v>1</v>
      </c>
      <c r="AW11" s="33">
        <v>1</v>
      </c>
      <c r="AX11" s="33">
        <v>1</v>
      </c>
      <c r="AY11" s="33"/>
      <c r="AZ11" s="33"/>
      <c r="BA11" s="33"/>
      <c r="BB11" s="33"/>
      <c r="BC11" s="33"/>
      <c r="BD11" s="33"/>
    </row>
    <row r="12" spans="1:71" s="37" customFormat="1" x14ac:dyDescent="0.35">
      <c r="A12" s="53">
        <v>3</v>
      </c>
      <c r="B12" s="54" t="s">
        <v>116</v>
      </c>
      <c r="C12" s="51" t="s">
        <v>90</v>
      </c>
      <c r="D12" s="54" t="s">
        <v>76</v>
      </c>
      <c r="E12" s="52">
        <v>31777</v>
      </c>
      <c r="F12" s="51" t="s">
        <v>2</v>
      </c>
      <c r="G12" s="19">
        <v>0.39583333333333331</v>
      </c>
      <c r="H12" s="19">
        <v>0.60918981481481482</v>
      </c>
      <c r="I12" s="19">
        <f>H12-G12</f>
        <v>0.21335648148148151</v>
      </c>
      <c r="J12" s="36">
        <f>SUMPRODUCT(O$6:BD$6,O12:BD12)</f>
        <v>25</v>
      </c>
      <c r="K12" s="18">
        <f>IF(I12-$C$6&lt;0,"0",I12-$C$6)</f>
        <v>5.0231481481481655E-3</v>
      </c>
      <c r="L12" s="36">
        <f>ROUNDUP(K12*1440,0)</f>
        <v>8</v>
      </c>
      <c r="M12" s="36">
        <f>J12-L12</f>
        <v>17</v>
      </c>
      <c r="N12" s="32">
        <v>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>
        <v>1</v>
      </c>
      <c r="AQ12" s="33"/>
      <c r="AR12" s="33"/>
      <c r="AS12" s="33"/>
      <c r="AT12" s="33">
        <v>1</v>
      </c>
      <c r="AU12" s="33"/>
      <c r="AV12" s="33">
        <v>1</v>
      </c>
      <c r="AW12" s="33">
        <v>1</v>
      </c>
      <c r="AX12" s="33">
        <v>1</v>
      </c>
      <c r="AY12" s="33"/>
      <c r="AZ12" s="33">
        <v>1</v>
      </c>
      <c r="BA12" s="33"/>
      <c r="BB12" s="33"/>
      <c r="BC12" s="33"/>
      <c r="BD12" s="33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37" customFormat="1" x14ac:dyDescent="0.35">
      <c r="A13" s="53">
        <v>4</v>
      </c>
      <c r="B13" s="54" t="s">
        <v>163</v>
      </c>
      <c r="C13" s="51" t="s">
        <v>90</v>
      </c>
      <c r="D13" s="54" t="s">
        <v>148</v>
      </c>
      <c r="E13" s="52">
        <v>30755</v>
      </c>
      <c r="F13" s="51" t="s">
        <v>2</v>
      </c>
      <c r="G13" s="19">
        <v>0.39583333333333331</v>
      </c>
      <c r="H13" s="19">
        <v>0.61030092592592589</v>
      </c>
      <c r="I13" s="19">
        <f>H13-G13</f>
        <v>0.21446759259259257</v>
      </c>
      <c r="J13" s="36">
        <f>SUMPRODUCT(O$6:BD$6,O13:BD13)</f>
        <v>8</v>
      </c>
      <c r="K13" s="18">
        <f>IF(I13-$C$6&lt;0,"0",I13-$C$6)</f>
        <v>6.1342592592592282E-3</v>
      </c>
      <c r="L13" s="36">
        <f>ROUNDUP(K13*1440,0)</f>
        <v>9</v>
      </c>
      <c r="M13" s="36">
        <f>J13-L13</f>
        <v>-1</v>
      </c>
      <c r="N13" s="32">
        <v>6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>
        <v>1</v>
      </c>
      <c r="AQ13" s="33"/>
      <c r="AR13" s="33"/>
      <c r="AS13" s="33"/>
      <c r="AT13" s="33">
        <v>1</v>
      </c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s="37" customFormat="1" x14ac:dyDescent="0.35">
      <c r="A14" s="44">
        <v>7</v>
      </c>
      <c r="B14" s="42" t="s">
        <v>35</v>
      </c>
      <c r="C14" s="49" t="s">
        <v>91</v>
      </c>
      <c r="D14" s="42" t="s">
        <v>92</v>
      </c>
      <c r="E14" s="47">
        <v>26815</v>
      </c>
      <c r="F14" s="49" t="s">
        <v>35</v>
      </c>
      <c r="G14" s="46">
        <v>0.39583333333333331</v>
      </c>
      <c r="H14" s="46">
        <v>0.60405092592592591</v>
      </c>
      <c r="I14" s="46">
        <f t="shared" ref="I8:I36" si="0">H14-G14</f>
        <v>0.20821759259259259</v>
      </c>
      <c r="J14" s="49">
        <f t="shared" ref="J8:J36" si="1">SUMPRODUCT(O$6:BD$6,O14:BD14)</f>
        <v>62</v>
      </c>
      <c r="K14" s="50" t="str">
        <f t="shared" ref="K8:K22" si="2">IF(I14-$C$6&lt;0,"0",I14-$C$6)</f>
        <v>0</v>
      </c>
      <c r="L14" s="49">
        <f t="shared" ref="L8:L36" si="3">ROUNDUP(K14*1440,0)</f>
        <v>0</v>
      </c>
      <c r="M14" s="49">
        <f t="shared" ref="M8:M17" si="4">J14-L14</f>
        <v>62</v>
      </c>
      <c r="N14" s="41">
        <v>1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>
        <v>1</v>
      </c>
      <c r="AG14" s="43"/>
      <c r="AH14" s="43">
        <v>1</v>
      </c>
      <c r="AI14" s="43">
        <v>1</v>
      </c>
      <c r="AJ14" s="43"/>
      <c r="AK14" s="43">
        <v>1</v>
      </c>
      <c r="AL14" s="43"/>
      <c r="AM14" s="43">
        <v>1</v>
      </c>
      <c r="AN14" s="43"/>
      <c r="AO14" s="43">
        <v>1</v>
      </c>
      <c r="AP14" s="43">
        <v>1</v>
      </c>
      <c r="AQ14" s="43">
        <v>1</v>
      </c>
      <c r="AR14" s="43">
        <v>1</v>
      </c>
      <c r="AS14" s="43"/>
      <c r="AT14" s="43"/>
      <c r="AU14" s="43">
        <v>1</v>
      </c>
      <c r="AV14" s="43">
        <v>1</v>
      </c>
      <c r="AW14" s="43">
        <v>1</v>
      </c>
      <c r="AX14" s="43">
        <v>1</v>
      </c>
      <c r="AY14" s="43"/>
      <c r="AZ14" s="43">
        <v>1</v>
      </c>
      <c r="BA14" s="43"/>
      <c r="BB14" s="43"/>
      <c r="BC14" s="43"/>
      <c r="BD14" s="43"/>
      <c r="BE14" s="38"/>
      <c r="BF14" s="38"/>
      <c r="BG14" s="38"/>
      <c r="BH14" s="38"/>
      <c r="BI14" s="38"/>
      <c r="BJ14" s="38"/>
      <c r="BK14" s="38"/>
      <c r="BL14" s="38"/>
    </row>
    <row r="15" spans="1:71" s="38" customFormat="1" x14ac:dyDescent="0.35">
      <c r="A15" s="53">
        <v>19</v>
      </c>
      <c r="B15" s="54" t="s">
        <v>184</v>
      </c>
      <c r="C15" s="51" t="s">
        <v>93</v>
      </c>
      <c r="D15" s="54" t="s">
        <v>186</v>
      </c>
      <c r="E15" s="52">
        <v>31803</v>
      </c>
      <c r="F15" s="51" t="s">
        <v>2</v>
      </c>
      <c r="G15" s="19">
        <v>0.39583333333333331</v>
      </c>
      <c r="H15" s="19">
        <v>0.60157407407407404</v>
      </c>
      <c r="I15" s="19">
        <f>H15-G15</f>
        <v>0.20574074074074072</v>
      </c>
      <c r="J15" s="36">
        <f>SUMPRODUCT(O$6:BD$6,O15:BD15)</f>
        <v>54</v>
      </c>
      <c r="K15" s="18" t="str">
        <f>IF(I15-$C$6&lt;0,"0",I15-$C$6)</f>
        <v>0</v>
      </c>
      <c r="L15" s="36">
        <f>ROUNDUP(K15*1440,0)</f>
        <v>0</v>
      </c>
      <c r="M15" s="36">
        <f>J15-L15</f>
        <v>54</v>
      </c>
      <c r="N15" s="32">
        <v>1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>
        <v>1</v>
      </c>
      <c r="AK15" s="33">
        <v>1</v>
      </c>
      <c r="AL15" s="33"/>
      <c r="AM15" s="33">
        <v>1</v>
      </c>
      <c r="AN15" s="33"/>
      <c r="AO15" s="33">
        <v>1</v>
      </c>
      <c r="AP15" s="33">
        <v>1</v>
      </c>
      <c r="AQ15" s="33"/>
      <c r="AR15" s="33">
        <v>1</v>
      </c>
      <c r="AS15" s="33"/>
      <c r="AT15" s="33"/>
      <c r="AU15" s="33">
        <v>1</v>
      </c>
      <c r="AV15" s="33">
        <v>1</v>
      </c>
      <c r="AW15" s="33">
        <v>1</v>
      </c>
      <c r="AX15" s="33">
        <v>1</v>
      </c>
      <c r="AY15" s="33">
        <v>1</v>
      </c>
      <c r="AZ15" s="33">
        <v>1</v>
      </c>
      <c r="BA15" s="33"/>
      <c r="BB15" s="33"/>
      <c r="BC15" s="33"/>
      <c r="BD15" s="33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</row>
    <row r="16" spans="1:71" s="38" customFormat="1" x14ac:dyDescent="0.35">
      <c r="A16" s="53">
        <v>16</v>
      </c>
      <c r="B16" s="54" t="s">
        <v>181</v>
      </c>
      <c r="C16" s="51" t="s">
        <v>93</v>
      </c>
      <c r="D16" s="54" t="s">
        <v>182</v>
      </c>
      <c r="E16" s="52">
        <v>32813</v>
      </c>
      <c r="F16" s="51" t="s">
        <v>2</v>
      </c>
      <c r="G16" s="19">
        <v>0.39583333333333331</v>
      </c>
      <c r="H16" s="19">
        <v>0.60767361111111107</v>
      </c>
      <c r="I16" s="19">
        <f>H16-G16</f>
        <v>0.21184027777777775</v>
      </c>
      <c r="J16" s="36">
        <f>SUMPRODUCT(O$6:BD$6,O16:BD16)</f>
        <v>56</v>
      </c>
      <c r="K16" s="18">
        <f>IF(I16-$C$6&lt;0,"0",I16-$C$6)</f>
        <v>3.5069444444444098E-3</v>
      </c>
      <c r="L16" s="36">
        <f>ROUNDUP(K16*1440,0)</f>
        <v>6</v>
      </c>
      <c r="M16" s="36">
        <f>J16-L16</f>
        <v>50</v>
      </c>
      <c r="N16" s="32">
        <v>2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>
        <v>1</v>
      </c>
      <c r="AL16" s="33"/>
      <c r="AM16" s="33">
        <v>1</v>
      </c>
      <c r="AN16" s="33"/>
      <c r="AO16" s="33">
        <v>1</v>
      </c>
      <c r="AP16" s="33">
        <v>1</v>
      </c>
      <c r="AQ16" s="33">
        <v>1</v>
      </c>
      <c r="AR16" s="33">
        <v>1</v>
      </c>
      <c r="AS16" s="33"/>
      <c r="AT16" s="33"/>
      <c r="AU16" s="33">
        <v>1</v>
      </c>
      <c r="AV16" s="33">
        <v>1</v>
      </c>
      <c r="AW16" s="33">
        <v>1</v>
      </c>
      <c r="AX16" s="33"/>
      <c r="AY16" s="33"/>
      <c r="AZ16" s="33">
        <v>1</v>
      </c>
      <c r="BA16" s="33">
        <v>1</v>
      </c>
      <c r="BB16" s="33"/>
      <c r="BC16" s="33"/>
      <c r="BD16" s="33">
        <v>1</v>
      </c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x14ac:dyDescent="0.35">
      <c r="A17" s="53">
        <v>10</v>
      </c>
      <c r="B17" s="54" t="s">
        <v>171</v>
      </c>
      <c r="C17" s="51" t="s">
        <v>93</v>
      </c>
      <c r="D17" s="54" t="s">
        <v>172</v>
      </c>
      <c r="E17" s="52">
        <v>30399</v>
      </c>
      <c r="F17" s="51" t="s">
        <v>2</v>
      </c>
      <c r="G17" s="19">
        <v>0.39583333333333331</v>
      </c>
      <c r="H17" s="19">
        <v>0.60586805555555556</v>
      </c>
      <c r="I17" s="19">
        <f>H17-G17</f>
        <v>0.21003472222222225</v>
      </c>
      <c r="J17" s="31">
        <f>SUMPRODUCT(O$6:BD$6,O17:BD17)</f>
        <v>52</v>
      </c>
      <c r="K17" s="18">
        <f>IF(I17-$C$6&lt;0,"0",I17-$C$6)</f>
        <v>1.701388888888905E-3</v>
      </c>
      <c r="L17" s="31">
        <f>ROUNDUP(K17*1440,0)</f>
        <v>3</v>
      </c>
      <c r="M17" s="31">
        <f>J17-L17</f>
        <v>49</v>
      </c>
      <c r="N17" s="32">
        <v>3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>
        <v>1</v>
      </c>
      <c r="AN17" s="33"/>
      <c r="AO17" s="33">
        <v>1</v>
      </c>
      <c r="AP17" s="33">
        <v>1</v>
      </c>
      <c r="AQ17" s="33">
        <v>1</v>
      </c>
      <c r="AR17" s="33">
        <v>1</v>
      </c>
      <c r="AS17" s="33"/>
      <c r="AT17" s="33"/>
      <c r="AU17" s="33">
        <v>1</v>
      </c>
      <c r="AV17" s="33">
        <v>1</v>
      </c>
      <c r="AW17" s="33">
        <v>1</v>
      </c>
      <c r="AX17" s="33"/>
      <c r="AY17" s="33"/>
      <c r="AZ17" s="33">
        <v>1</v>
      </c>
      <c r="BA17" s="33">
        <v>1</v>
      </c>
      <c r="BB17" s="33"/>
      <c r="BC17" s="33"/>
      <c r="BD17" s="33">
        <v>1</v>
      </c>
    </row>
    <row r="18" spans="1:71" x14ac:dyDescent="0.35">
      <c r="A18" s="53">
        <v>17</v>
      </c>
      <c r="B18" s="54" t="s">
        <v>181</v>
      </c>
      <c r="C18" s="51" t="s">
        <v>93</v>
      </c>
      <c r="D18" s="54" t="s">
        <v>183</v>
      </c>
      <c r="E18" s="52">
        <v>31516</v>
      </c>
      <c r="F18" s="51" t="s">
        <v>2</v>
      </c>
      <c r="G18" s="19">
        <v>0.39583333333333331</v>
      </c>
      <c r="H18" s="19">
        <v>0.61030092592592589</v>
      </c>
      <c r="I18" s="19">
        <f>H18-G18</f>
        <v>0.21446759259259257</v>
      </c>
      <c r="J18" s="31">
        <f>SUMPRODUCT(O$6:BD$6,O18:BD18)</f>
        <v>56</v>
      </c>
      <c r="K18" s="18">
        <f>IF(I18-$C$6&lt;0,"0",I18-$C$6)</f>
        <v>6.1342592592592282E-3</v>
      </c>
      <c r="L18" s="31">
        <f>ROUNDUP(K18*1440,0)</f>
        <v>9</v>
      </c>
      <c r="M18" s="31">
        <f>J18-L18</f>
        <v>47</v>
      </c>
      <c r="N18" s="32">
        <v>4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>
        <v>1</v>
      </c>
      <c r="AL18" s="33"/>
      <c r="AM18" s="33">
        <v>1</v>
      </c>
      <c r="AN18" s="33"/>
      <c r="AO18" s="33">
        <v>1</v>
      </c>
      <c r="AP18" s="33">
        <v>1</v>
      </c>
      <c r="AQ18" s="33">
        <v>1</v>
      </c>
      <c r="AR18" s="33">
        <v>1</v>
      </c>
      <c r="AS18" s="33"/>
      <c r="AT18" s="33"/>
      <c r="AU18" s="33">
        <v>1</v>
      </c>
      <c r="AV18" s="33">
        <v>1</v>
      </c>
      <c r="AW18" s="33">
        <v>1</v>
      </c>
      <c r="AX18" s="33"/>
      <c r="AY18" s="33"/>
      <c r="AZ18" s="33">
        <v>1</v>
      </c>
      <c r="BA18" s="33">
        <v>1</v>
      </c>
      <c r="BB18" s="33"/>
      <c r="BC18" s="33"/>
      <c r="BD18" s="33">
        <v>1</v>
      </c>
    </row>
    <row r="19" spans="1:71" x14ac:dyDescent="0.35">
      <c r="A19" s="53">
        <v>9</v>
      </c>
      <c r="B19" s="54" t="s">
        <v>169</v>
      </c>
      <c r="C19" s="51" t="s">
        <v>93</v>
      </c>
      <c r="D19" s="54" t="s">
        <v>170</v>
      </c>
      <c r="E19" s="52">
        <v>31801</v>
      </c>
      <c r="F19" s="51" t="s">
        <v>2</v>
      </c>
      <c r="G19" s="19">
        <v>0.39583333333333331</v>
      </c>
      <c r="H19" s="19">
        <v>0.61151620370370374</v>
      </c>
      <c r="I19" s="19">
        <f>H19-G19</f>
        <v>0.21568287037037043</v>
      </c>
      <c r="J19" s="31">
        <f>SUMPRODUCT(O$6:BD$6,O19:BD19)</f>
        <v>55</v>
      </c>
      <c r="K19" s="18">
        <f>IF(I19-$C$6&lt;0,"0",I19-$C$6)</f>
        <v>7.3495370370370849E-3</v>
      </c>
      <c r="L19" s="31">
        <f>ROUNDUP(K19*1440,0)</f>
        <v>11</v>
      </c>
      <c r="M19" s="31">
        <f>J19-L19</f>
        <v>44</v>
      </c>
      <c r="N19" s="32">
        <v>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>
        <v>1</v>
      </c>
      <c r="AB19" s="33">
        <v>1</v>
      </c>
      <c r="AC19" s="33"/>
      <c r="AD19" s="33"/>
      <c r="AE19" s="33">
        <v>1</v>
      </c>
      <c r="AF19" s="33">
        <v>1</v>
      </c>
      <c r="AG19" s="33">
        <v>1</v>
      </c>
      <c r="AH19" s="33"/>
      <c r="AI19" s="33">
        <v>1</v>
      </c>
      <c r="AJ19" s="33"/>
      <c r="AK19" s="33">
        <v>1</v>
      </c>
      <c r="AL19" s="33"/>
      <c r="AM19" s="33">
        <v>1</v>
      </c>
      <c r="AN19" s="33"/>
      <c r="AO19" s="33">
        <v>1</v>
      </c>
      <c r="AP19" s="33">
        <v>1</v>
      </c>
      <c r="AQ19" s="33">
        <v>1</v>
      </c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</row>
    <row r="20" spans="1:71" x14ac:dyDescent="0.35">
      <c r="A20" s="53">
        <v>13</v>
      </c>
      <c r="B20" s="54" t="s">
        <v>177</v>
      </c>
      <c r="C20" s="51" t="s">
        <v>93</v>
      </c>
      <c r="D20" s="54" t="s">
        <v>178</v>
      </c>
      <c r="E20" s="52">
        <v>31194</v>
      </c>
      <c r="F20" s="51" t="s">
        <v>142</v>
      </c>
      <c r="G20" s="19">
        <v>0.39583333333333331</v>
      </c>
      <c r="H20" s="19">
        <v>0.6</v>
      </c>
      <c r="I20" s="19">
        <f>H20-G20</f>
        <v>0.20416666666666666</v>
      </c>
      <c r="J20" s="31">
        <f>SUMPRODUCT(O$6:BD$6,O20:BD20)</f>
        <v>42</v>
      </c>
      <c r="K20" s="18" t="str">
        <f>IF(I20-$C$6&lt;0,"0",I20-$C$6)</f>
        <v>0</v>
      </c>
      <c r="L20" s="31">
        <f>ROUNDUP(K20*1440,0)</f>
        <v>0</v>
      </c>
      <c r="M20" s="31">
        <f>J20-L20</f>
        <v>42</v>
      </c>
      <c r="N20" s="32">
        <v>6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>
        <v>1</v>
      </c>
      <c r="AP20" s="33">
        <v>1</v>
      </c>
      <c r="AQ20" s="33"/>
      <c r="AR20" s="33">
        <v>1</v>
      </c>
      <c r="AS20" s="33"/>
      <c r="AT20" s="33"/>
      <c r="AU20" s="33">
        <v>1</v>
      </c>
      <c r="AV20" s="33">
        <v>1</v>
      </c>
      <c r="AW20" s="33">
        <v>1</v>
      </c>
      <c r="AX20" s="33">
        <v>1</v>
      </c>
      <c r="AY20" s="33">
        <v>1</v>
      </c>
      <c r="AZ20" s="33">
        <v>1</v>
      </c>
      <c r="BA20" s="33"/>
      <c r="BB20" s="33"/>
      <c r="BC20" s="33"/>
      <c r="BD20" s="33"/>
    </row>
    <row r="21" spans="1:71" x14ac:dyDescent="0.35">
      <c r="A21" s="53">
        <v>8</v>
      </c>
      <c r="B21" s="54" t="s">
        <v>167</v>
      </c>
      <c r="C21" s="51" t="s">
        <v>93</v>
      </c>
      <c r="D21" s="54" t="s">
        <v>168</v>
      </c>
      <c r="E21" s="52">
        <v>38976</v>
      </c>
      <c r="F21" s="51" t="s">
        <v>2</v>
      </c>
      <c r="G21" s="19">
        <v>0.39583333333333331</v>
      </c>
      <c r="H21" s="19">
        <v>0.60277777777777775</v>
      </c>
      <c r="I21" s="19">
        <f>H21-G21</f>
        <v>0.20694444444444443</v>
      </c>
      <c r="J21" s="31">
        <f>SUMPRODUCT(O$6:BD$6,O21:BD21)</f>
        <v>37</v>
      </c>
      <c r="K21" s="18" t="str">
        <f>IF(I21-$C$6&lt;0,"0",I21-$C$6)</f>
        <v>0</v>
      </c>
      <c r="L21" s="31">
        <f>ROUNDUP(K21*1440,0)</f>
        <v>0</v>
      </c>
      <c r="M21" s="31">
        <f>J21-L21</f>
        <v>37</v>
      </c>
      <c r="N21" s="32">
        <v>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>
        <v>1</v>
      </c>
      <c r="AN21" s="33"/>
      <c r="AO21" s="33">
        <v>1</v>
      </c>
      <c r="AP21" s="33">
        <v>1</v>
      </c>
      <c r="AQ21" s="33">
        <v>1</v>
      </c>
      <c r="AR21" s="33">
        <v>1</v>
      </c>
      <c r="AS21" s="33"/>
      <c r="AT21" s="33"/>
      <c r="AU21" s="33">
        <v>1</v>
      </c>
      <c r="AV21" s="33">
        <v>1</v>
      </c>
      <c r="AW21" s="33">
        <v>1</v>
      </c>
      <c r="AX21" s="33">
        <v>1</v>
      </c>
      <c r="AY21" s="33"/>
      <c r="AZ21" s="33"/>
      <c r="BA21" s="33"/>
      <c r="BB21" s="33"/>
      <c r="BC21" s="33"/>
      <c r="BD21" s="33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</row>
    <row r="22" spans="1:71" ht="14.4" customHeight="1" x14ac:dyDescent="0.35">
      <c r="A22" s="53">
        <v>12</v>
      </c>
      <c r="B22" s="54" t="s">
        <v>175</v>
      </c>
      <c r="C22" s="51" t="s">
        <v>93</v>
      </c>
      <c r="D22" s="54" t="s">
        <v>176</v>
      </c>
      <c r="E22" s="52">
        <v>31097</v>
      </c>
      <c r="F22" s="51" t="s">
        <v>2</v>
      </c>
      <c r="G22" s="19">
        <v>0.39583333333333331</v>
      </c>
      <c r="H22" s="39">
        <v>0.60312500000000002</v>
      </c>
      <c r="I22" s="19">
        <f>H22-G22</f>
        <v>0.20729166666666671</v>
      </c>
      <c r="J22" s="36">
        <f>SUMPRODUCT(O$6:BD$6,O22:BD22)</f>
        <v>37</v>
      </c>
      <c r="K22" s="18" t="str">
        <f>IF(I22-$C$6&lt;0,"0",I22-$C$6)</f>
        <v>0</v>
      </c>
      <c r="L22" s="36">
        <f>ROUNDUP(K22*1440,0)</f>
        <v>0</v>
      </c>
      <c r="M22" s="36">
        <f>J22-L22</f>
        <v>37</v>
      </c>
      <c r="N22" s="32">
        <v>8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>
        <v>1</v>
      </c>
      <c r="AN22" s="33"/>
      <c r="AO22" s="33">
        <v>1</v>
      </c>
      <c r="AP22" s="33">
        <v>1</v>
      </c>
      <c r="AQ22" s="33">
        <v>1</v>
      </c>
      <c r="AR22" s="33">
        <v>1</v>
      </c>
      <c r="AS22" s="33"/>
      <c r="AT22" s="33"/>
      <c r="AU22" s="33">
        <v>1</v>
      </c>
      <c r="AV22" s="33">
        <v>1</v>
      </c>
      <c r="AW22" s="33">
        <v>1</v>
      </c>
      <c r="AX22" s="33">
        <v>1</v>
      </c>
      <c r="AY22" s="33"/>
      <c r="AZ22" s="33"/>
      <c r="BA22" s="33"/>
      <c r="BB22" s="33"/>
      <c r="BC22" s="33"/>
      <c r="BD22" s="33"/>
    </row>
    <row r="23" spans="1:71" x14ac:dyDescent="0.35">
      <c r="A23" s="53">
        <v>20</v>
      </c>
      <c r="B23" s="54" t="s">
        <v>119</v>
      </c>
      <c r="C23" s="51" t="s">
        <v>93</v>
      </c>
      <c r="D23" s="54" t="s">
        <v>94</v>
      </c>
      <c r="E23" s="52">
        <v>34447</v>
      </c>
      <c r="F23" s="51" t="s">
        <v>35</v>
      </c>
      <c r="G23" s="19">
        <v>0.39583333333333331</v>
      </c>
      <c r="H23" s="19">
        <v>0.60359953703703706</v>
      </c>
      <c r="I23" s="19">
        <f>H23-G23</f>
        <v>0.20776620370370374</v>
      </c>
      <c r="J23" s="31">
        <f>SUMPRODUCT(O$6:BD$6,O23:BD23)</f>
        <v>37</v>
      </c>
      <c r="K23" s="18" t="str">
        <f>IF(I23-$C$6&lt;0,"0",I23-$C$6)</f>
        <v>0</v>
      </c>
      <c r="L23" s="31">
        <f>ROUNDUP(K23*1440,0)</f>
        <v>0</v>
      </c>
      <c r="M23" s="31">
        <f>J23-L23</f>
        <v>37</v>
      </c>
      <c r="N23" s="32">
        <v>9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>
        <v>1</v>
      </c>
      <c r="AN23" s="33"/>
      <c r="AO23" s="33">
        <v>1</v>
      </c>
      <c r="AP23" s="33">
        <v>1</v>
      </c>
      <c r="AQ23" s="33">
        <v>1</v>
      </c>
      <c r="AR23" s="33">
        <v>1</v>
      </c>
      <c r="AS23" s="33"/>
      <c r="AT23" s="33"/>
      <c r="AU23" s="33">
        <v>1</v>
      </c>
      <c r="AV23" s="33">
        <v>1</v>
      </c>
      <c r="AW23" s="33">
        <v>1</v>
      </c>
      <c r="AX23" s="33">
        <v>1</v>
      </c>
      <c r="AY23" s="33"/>
      <c r="AZ23" s="33"/>
      <c r="BA23" s="33"/>
      <c r="BB23" s="33"/>
      <c r="BC23" s="33"/>
      <c r="BD23" s="33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</row>
    <row r="24" spans="1:71" s="37" customFormat="1" x14ac:dyDescent="0.35">
      <c r="A24" s="53">
        <v>18</v>
      </c>
      <c r="B24" s="54" t="s">
        <v>184</v>
      </c>
      <c r="C24" s="51" t="s">
        <v>93</v>
      </c>
      <c r="D24" s="54" t="s">
        <v>185</v>
      </c>
      <c r="E24" s="52">
        <v>31413</v>
      </c>
      <c r="F24" s="51" t="s">
        <v>2</v>
      </c>
      <c r="G24" s="19">
        <v>0.39583333333333331</v>
      </c>
      <c r="H24" s="19">
        <v>0.59861111111111109</v>
      </c>
      <c r="I24" s="19">
        <f>H24-G24</f>
        <v>0.20277777777777778</v>
      </c>
      <c r="J24" s="36">
        <f>SUMPRODUCT(O$6:BD$6,O24:BD24)</f>
        <v>25</v>
      </c>
      <c r="K24" s="18" t="str">
        <f>IF(I24-$C$6&lt;0,"0",I24-$C$6)</f>
        <v>0</v>
      </c>
      <c r="L24" s="36">
        <f>ROUNDUP(K24*1440,0)</f>
        <v>0</v>
      </c>
      <c r="M24" s="36">
        <f>J24-L24</f>
        <v>25</v>
      </c>
      <c r="N24" s="32">
        <v>10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>
        <v>1</v>
      </c>
      <c r="AL24" s="33"/>
      <c r="AM24" s="33"/>
      <c r="AN24" s="33"/>
      <c r="AO24" s="33"/>
      <c r="AP24" s="33">
        <v>1</v>
      </c>
      <c r="AQ24" s="33"/>
      <c r="AR24" s="33"/>
      <c r="AS24" s="33">
        <v>1</v>
      </c>
      <c r="AT24" s="33">
        <v>1</v>
      </c>
      <c r="AU24" s="33"/>
      <c r="AV24" s="33">
        <v>1</v>
      </c>
      <c r="AW24" s="33">
        <v>1</v>
      </c>
      <c r="AX24" s="33"/>
      <c r="AY24" s="33">
        <v>1</v>
      </c>
      <c r="AZ24" s="33"/>
      <c r="BA24" s="33"/>
      <c r="BB24" s="33"/>
      <c r="BC24" s="33"/>
      <c r="BD24" s="33"/>
    </row>
    <row r="25" spans="1:71" s="37" customFormat="1" x14ac:dyDescent="0.35">
      <c r="A25" s="53">
        <v>14</v>
      </c>
      <c r="B25" s="54" t="s">
        <v>179</v>
      </c>
      <c r="C25" s="51" t="s">
        <v>93</v>
      </c>
      <c r="D25" s="54" t="s">
        <v>180</v>
      </c>
      <c r="E25" s="52">
        <v>28780</v>
      </c>
      <c r="F25" s="51" t="s">
        <v>142</v>
      </c>
      <c r="G25" s="19">
        <v>0.39583333333333331</v>
      </c>
      <c r="H25" s="19">
        <v>0.60596064814814821</v>
      </c>
      <c r="I25" s="19">
        <f>H25-G25</f>
        <v>0.21012731481481489</v>
      </c>
      <c r="J25" s="36">
        <f>SUMPRODUCT(O$6:BD$6,O25:BD25)</f>
        <v>15</v>
      </c>
      <c r="K25" s="18">
        <f>IF(I25-$C$6&lt;0,"0",I25-$C$6)</f>
        <v>1.7939814814815491E-3</v>
      </c>
      <c r="L25" s="36">
        <f>ROUNDUP(K25*1440,0)</f>
        <v>3</v>
      </c>
      <c r="M25" s="36">
        <f>J25-L25</f>
        <v>12</v>
      </c>
      <c r="N25" s="32">
        <v>11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>
        <v>1</v>
      </c>
      <c r="AQ25" s="33">
        <v>1</v>
      </c>
      <c r="AR25" s="33"/>
      <c r="AS25" s="33"/>
      <c r="AT25" s="33">
        <v>1</v>
      </c>
      <c r="AU25" s="33"/>
      <c r="AV25" s="33">
        <v>1</v>
      </c>
      <c r="AW25" s="33">
        <v>1</v>
      </c>
      <c r="AX25" s="33"/>
      <c r="AY25" s="33"/>
      <c r="AZ25" s="33"/>
      <c r="BA25" s="33"/>
      <c r="BB25" s="33"/>
      <c r="BC25" s="33"/>
      <c r="BD25" s="33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s="37" customFormat="1" x14ac:dyDescent="0.35">
      <c r="A26" s="53">
        <v>11</v>
      </c>
      <c r="B26" s="54" t="s">
        <v>173</v>
      </c>
      <c r="C26" s="51" t="s">
        <v>93</v>
      </c>
      <c r="D26" s="54" t="s">
        <v>174</v>
      </c>
      <c r="E26" s="52">
        <v>32419</v>
      </c>
      <c r="F26" s="51" t="s">
        <v>2</v>
      </c>
      <c r="G26" s="19">
        <v>0.39583333333333331</v>
      </c>
      <c r="H26" s="19" t="s">
        <v>256</v>
      </c>
      <c r="I26" s="19"/>
      <c r="J26" s="36">
        <f>SUMPRODUCT(O$6:BD$6,O26:BD26)</f>
        <v>39</v>
      </c>
      <c r="K26" s="18" t="str">
        <f>IF(I26-$C$6&lt;0,"0",I26-$C$6)</f>
        <v>0</v>
      </c>
      <c r="L26" s="36">
        <f>ROUNDUP(K26*1440,0)</f>
        <v>0</v>
      </c>
      <c r="M26" s="36" t="s">
        <v>257</v>
      </c>
      <c r="N26" s="32">
        <v>12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>
        <v>1</v>
      </c>
      <c r="AK26" s="33"/>
      <c r="AL26" s="33"/>
      <c r="AM26" s="33">
        <v>1</v>
      </c>
      <c r="AN26" s="33"/>
      <c r="AO26" s="33">
        <v>1</v>
      </c>
      <c r="AP26" s="33">
        <v>1</v>
      </c>
      <c r="AQ26" s="33">
        <v>1</v>
      </c>
      <c r="AR26" s="33">
        <v>1</v>
      </c>
      <c r="AS26" s="33"/>
      <c r="AT26" s="33"/>
      <c r="AU26" s="33">
        <v>1</v>
      </c>
      <c r="AV26" s="33"/>
      <c r="AW26" s="33">
        <v>1</v>
      </c>
      <c r="AX26" s="33">
        <v>1</v>
      </c>
      <c r="AY26" s="33"/>
      <c r="AZ26" s="33"/>
      <c r="BA26" s="33"/>
      <c r="BB26" s="33"/>
      <c r="BC26" s="33"/>
      <c r="BD26" s="33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s="37" customFormat="1" x14ac:dyDescent="0.35">
      <c r="A27" s="44">
        <v>24</v>
      </c>
      <c r="B27" s="42" t="s">
        <v>120</v>
      </c>
      <c r="C27" s="49" t="s">
        <v>95</v>
      </c>
      <c r="D27" s="42" t="s">
        <v>57</v>
      </c>
      <c r="E27" s="47">
        <v>32499</v>
      </c>
      <c r="F27" s="49" t="s">
        <v>2</v>
      </c>
      <c r="G27" s="46">
        <v>0.39583333333333331</v>
      </c>
      <c r="H27" s="46">
        <v>0.6010416666666667</v>
      </c>
      <c r="I27" s="46">
        <f>H27-G27</f>
        <v>0.20520833333333338</v>
      </c>
      <c r="J27" s="49">
        <f>SUMPRODUCT(O$6:BD$6,O27:BD27)</f>
        <v>93</v>
      </c>
      <c r="K27" s="50" t="str">
        <f>IF(I27-$C$6&lt;0,"0",I27-$C$6)</f>
        <v>0</v>
      </c>
      <c r="L27" s="49">
        <f>ROUNDUP(K27*1440,0)</f>
        <v>0</v>
      </c>
      <c r="M27" s="49">
        <f>J27-L27</f>
        <v>93</v>
      </c>
      <c r="N27" s="41">
        <v>1</v>
      </c>
      <c r="O27" s="43">
        <v>1</v>
      </c>
      <c r="P27" s="43">
        <v>1</v>
      </c>
      <c r="Q27" s="43">
        <v>1</v>
      </c>
      <c r="R27" s="43">
        <v>1</v>
      </c>
      <c r="S27" s="43">
        <v>1</v>
      </c>
      <c r="T27" s="43">
        <v>1</v>
      </c>
      <c r="U27" s="43">
        <v>1</v>
      </c>
      <c r="V27" s="43">
        <v>1</v>
      </c>
      <c r="W27" s="43">
        <v>1</v>
      </c>
      <c r="X27" s="43"/>
      <c r="Y27" s="43">
        <v>1</v>
      </c>
      <c r="Z27" s="43">
        <v>1</v>
      </c>
      <c r="AA27" s="43"/>
      <c r="AB27" s="43"/>
      <c r="AC27" s="43"/>
      <c r="AD27" s="43">
        <v>1</v>
      </c>
      <c r="AE27" s="43"/>
      <c r="AF27" s="43"/>
      <c r="AG27" s="43">
        <v>1</v>
      </c>
      <c r="AH27" s="43"/>
      <c r="AI27" s="43">
        <v>1</v>
      </c>
      <c r="AJ27" s="43">
        <v>1</v>
      </c>
      <c r="AK27" s="43"/>
      <c r="AL27" s="43"/>
      <c r="AM27" s="43"/>
      <c r="AN27" s="43"/>
      <c r="AO27" s="43"/>
      <c r="AP27" s="43">
        <v>1</v>
      </c>
      <c r="AQ27" s="43">
        <v>1</v>
      </c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71" s="37" customFormat="1" x14ac:dyDescent="0.35">
      <c r="A28" s="44">
        <v>23</v>
      </c>
      <c r="B28" s="42" t="s">
        <v>190</v>
      </c>
      <c r="C28" s="49" t="s">
        <v>95</v>
      </c>
      <c r="D28" s="42" t="s">
        <v>56</v>
      </c>
      <c r="E28" s="47">
        <v>31290</v>
      </c>
      <c r="F28" s="49" t="s">
        <v>2</v>
      </c>
      <c r="G28" s="46">
        <v>0.39583333333333331</v>
      </c>
      <c r="H28" s="46">
        <v>0.60138888888888886</v>
      </c>
      <c r="I28" s="46">
        <f>H28-G28</f>
        <v>0.20555555555555555</v>
      </c>
      <c r="J28" s="49">
        <f>SUMPRODUCT(O$6:BD$6,O28:BD28)</f>
        <v>93</v>
      </c>
      <c r="K28" s="50" t="str">
        <f>IF(I28-$C$6&lt;0,"0",I28-$C$6)</f>
        <v>0</v>
      </c>
      <c r="L28" s="49">
        <f>ROUNDUP(K28*1440,0)</f>
        <v>0</v>
      </c>
      <c r="M28" s="49">
        <f>J28-L28</f>
        <v>93</v>
      </c>
      <c r="N28" s="41">
        <v>2</v>
      </c>
      <c r="O28" s="43">
        <v>1</v>
      </c>
      <c r="P28" s="43">
        <v>1</v>
      </c>
      <c r="Q28" s="43">
        <v>1</v>
      </c>
      <c r="R28" s="43">
        <v>1</v>
      </c>
      <c r="S28" s="43">
        <v>1</v>
      </c>
      <c r="T28" s="43">
        <v>1</v>
      </c>
      <c r="U28" s="43">
        <v>1</v>
      </c>
      <c r="V28" s="43">
        <v>1</v>
      </c>
      <c r="W28" s="43">
        <v>1</v>
      </c>
      <c r="X28" s="43"/>
      <c r="Y28" s="43">
        <v>1</v>
      </c>
      <c r="Z28" s="43">
        <v>1</v>
      </c>
      <c r="AA28" s="43"/>
      <c r="AB28" s="43"/>
      <c r="AC28" s="43"/>
      <c r="AD28" s="43">
        <v>1</v>
      </c>
      <c r="AE28" s="43"/>
      <c r="AF28" s="43"/>
      <c r="AG28" s="43">
        <v>1</v>
      </c>
      <c r="AH28" s="43"/>
      <c r="AI28" s="43">
        <v>1</v>
      </c>
      <c r="AJ28" s="43">
        <v>1</v>
      </c>
      <c r="AK28" s="43"/>
      <c r="AL28" s="43"/>
      <c r="AM28" s="43"/>
      <c r="AN28" s="43"/>
      <c r="AO28" s="43"/>
      <c r="AP28" s="43">
        <v>1</v>
      </c>
      <c r="AQ28" s="43">
        <v>1</v>
      </c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71" s="37" customFormat="1" x14ac:dyDescent="0.35">
      <c r="A29" s="44">
        <v>22</v>
      </c>
      <c r="B29" s="42" t="s">
        <v>188</v>
      </c>
      <c r="C29" s="49" t="s">
        <v>95</v>
      </c>
      <c r="D29" s="42" t="s">
        <v>189</v>
      </c>
      <c r="E29" s="47">
        <v>32238</v>
      </c>
      <c r="F29" s="49" t="s">
        <v>2</v>
      </c>
      <c r="G29" s="46">
        <v>0.39583333333333331</v>
      </c>
      <c r="H29" s="46">
        <v>0.6</v>
      </c>
      <c r="I29" s="46">
        <f>H29-G29</f>
        <v>0.20416666666666666</v>
      </c>
      <c r="J29" s="49">
        <f>SUMPRODUCT(O$6:BD$6,O29:BD29)</f>
        <v>91</v>
      </c>
      <c r="K29" s="50" t="str">
        <f>IF(I29-$C$6&lt;0,"0",I29-$C$6)</f>
        <v>0</v>
      </c>
      <c r="L29" s="49">
        <f>ROUNDUP(K29*1440,0)</f>
        <v>0</v>
      </c>
      <c r="M29" s="49">
        <f>J29-L29</f>
        <v>91</v>
      </c>
      <c r="N29" s="41">
        <v>3</v>
      </c>
      <c r="O29" s="43">
        <v>1</v>
      </c>
      <c r="P29" s="43">
        <v>1</v>
      </c>
      <c r="Q29" s="43">
        <v>1</v>
      </c>
      <c r="R29" s="43">
        <v>1</v>
      </c>
      <c r="S29" s="43">
        <v>1</v>
      </c>
      <c r="T29" s="43">
        <v>1</v>
      </c>
      <c r="U29" s="43">
        <v>1</v>
      </c>
      <c r="V29" s="43">
        <v>1</v>
      </c>
      <c r="W29" s="43"/>
      <c r="X29" s="43">
        <v>1</v>
      </c>
      <c r="Y29" s="43">
        <v>1</v>
      </c>
      <c r="Z29" s="43"/>
      <c r="AA29" s="43"/>
      <c r="AB29" s="43"/>
      <c r="AC29" s="43"/>
      <c r="AD29" s="43"/>
      <c r="AE29" s="43">
        <v>1</v>
      </c>
      <c r="AF29" s="43"/>
      <c r="AG29" s="43">
        <v>1</v>
      </c>
      <c r="AH29" s="43"/>
      <c r="AI29" s="43">
        <v>1</v>
      </c>
      <c r="AJ29" s="43"/>
      <c r="AK29" s="43"/>
      <c r="AL29" s="43"/>
      <c r="AM29" s="43">
        <v>1</v>
      </c>
      <c r="AN29" s="43"/>
      <c r="AO29" s="43">
        <v>1</v>
      </c>
      <c r="AP29" s="43">
        <v>1</v>
      </c>
      <c r="AQ29" s="43">
        <v>1</v>
      </c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71" s="37" customFormat="1" x14ac:dyDescent="0.35">
      <c r="A30" s="44">
        <v>21</v>
      </c>
      <c r="B30" s="42" t="s">
        <v>187</v>
      </c>
      <c r="C30" s="49" t="s">
        <v>95</v>
      </c>
      <c r="D30" s="42" t="s">
        <v>44</v>
      </c>
      <c r="E30" s="47">
        <v>30086</v>
      </c>
      <c r="F30" s="49" t="s">
        <v>2</v>
      </c>
      <c r="G30" s="46">
        <v>0.39583333333333331</v>
      </c>
      <c r="H30" s="46">
        <v>0.6020833333333333</v>
      </c>
      <c r="I30" s="46">
        <f>H30-G30</f>
        <v>0.20624999999999999</v>
      </c>
      <c r="J30" s="49">
        <f>SUMPRODUCT(O$6:BD$6,O30:BD30)</f>
        <v>86</v>
      </c>
      <c r="K30" s="50" t="str">
        <f>IF(I30-$C$6&lt;0,"0",I30-$C$6)</f>
        <v>0</v>
      </c>
      <c r="L30" s="49">
        <f>ROUNDUP(K30*1440,0)</f>
        <v>0</v>
      </c>
      <c r="M30" s="49">
        <f>J30-L30</f>
        <v>86</v>
      </c>
      <c r="N30" s="41">
        <v>4</v>
      </c>
      <c r="O30" s="43">
        <v>1</v>
      </c>
      <c r="P30" s="43">
        <v>1</v>
      </c>
      <c r="Q30" s="43">
        <v>1</v>
      </c>
      <c r="R30" s="43">
        <v>1</v>
      </c>
      <c r="S30" s="43">
        <v>1</v>
      </c>
      <c r="T30" s="43">
        <v>1</v>
      </c>
      <c r="U30" s="43">
        <v>1</v>
      </c>
      <c r="V30" s="43">
        <v>1</v>
      </c>
      <c r="W30" s="43"/>
      <c r="X30" s="43">
        <v>1</v>
      </c>
      <c r="Y30" s="43">
        <v>1</v>
      </c>
      <c r="Z30" s="43">
        <v>1</v>
      </c>
      <c r="AA30" s="43"/>
      <c r="AB30" s="43"/>
      <c r="AC30" s="43"/>
      <c r="AD30" s="43">
        <v>1</v>
      </c>
      <c r="AE30" s="43"/>
      <c r="AF30" s="43"/>
      <c r="AG30" s="43"/>
      <c r="AH30" s="43"/>
      <c r="AI30" s="43">
        <v>1</v>
      </c>
      <c r="AJ30" s="43"/>
      <c r="AK30" s="43">
        <v>1</v>
      </c>
      <c r="AL30" s="43"/>
      <c r="AM30" s="43">
        <v>1</v>
      </c>
      <c r="AN30" s="43"/>
      <c r="AO30" s="43"/>
      <c r="AP30" s="43">
        <v>1</v>
      </c>
      <c r="AQ30" s="43">
        <v>1</v>
      </c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</row>
    <row r="31" spans="1:71" s="37" customFormat="1" x14ac:dyDescent="0.35">
      <c r="A31" s="44">
        <v>28</v>
      </c>
      <c r="B31" s="42" t="s">
        <v>122</v>
      </c>
      <c r="C31" s="49" t="s">
        <v>95</v>
      </c>
      <c r="D31" s="42" t="s">
        <v>96</v>
      </c>
      <c r="E31" s="47">
        <v>26360</v>
      </c>
      <c r="F31" s="49" t="s">
        <v>2</v>
      </c>
      <c r="G31" s="46">
        <v>0.39583333333333331</v>
      </c>
      <c r="H31" s="46">
        <v>0.60469907407407408</v>
      </c>
      <c r="I31" s="46">
        <f>H31-G31</f>
        <v>0.20886574074074077</v>
      </c>
      <c r="J31" s="49">
        <f>SUMPRODUCT(O$6:BD$6,O31:BD31)</f>
        <v>79</v>
      </c>
      <c r="K31" s="50">
        <f>IF(I31-$C$6&lt;0,"0",I31-$C$6)</f>
        <v>5.3240740740742587E-4</v>
      </c>
      <c r="L31" s="49">
        <f>ROUNDUP(K31*1440,0)</f>
        <v>1</v>
      </c>
      <c r="M31" s="49">
        <f>J31-L31</f>
        <v>78</v>
      </c>
      <c r="N31" s="41">
        <v>5</v>
      </c>
      <c r="O31" s="43"/>
      <c r="P31" s="43">
        <v>1</v>
      </c>
      <c r="Q31" s="43"/>
      <c r="R31" s="43">
        <v>1</v>
      </c>
      <c r="S31" s="43">
        <v>1</v>
      </c>
      <c r="T31" s="43"/>
      <c r="U31" s="43"/>
      <c r="V31" s="43"/>
      <c r="W31" s="43"/>
      <c r="X31" s="43"/>
      <c r="Y31" s="43">
        <v>1</v>
      </c>
      <c r="Z31" s="43"/>
      <c r="AA31" s="43"/>
      <c r="AB31" s="43"/>
      <c r="AC31" s="43"/>
      <c r="AD31" s="43"/>
      <c r="AE31" s="43"/>
      <c r="AF31" s="43"/>
      <c r="AG31" s="43">
        <v>1</v>
      </c>
      <c r="AH31" s="43"/>
      <c r="AI31" s="43">
        <v>1</v>
      </c>
      <c r="AJ31" s="43"/>
      <c r="AK31" s="43"/>
      <c r="AL31" s="43"/>
      <c r="AM31" s="43">
        <v>1</v>
      </c>
      <c r="AN31" s="43"/>
      <c r="AO31" s="43">
        <v>1</v>
      </c>
      <c r="AP31" s="43"/>
      <c r="AQ31" s="43"/>
      <c r="AR31" s="43">
        <v>1</v>
      </c>
      <c r="AS31" s="43"/>
      <c r="AT31" s="43"/>
      <c r="AU31" s="43">
        <v>1</v>
      </c>
      <c r="AV31" s="43">
        <v>1</v>
      </c>
      <c r="AW31" s="43">
        <v>1</v>
      </c>
      <c r="AX31" s="43">
        <v>1</v>
      </c>
      <c r="AY31" s="43"/>
      <c r="AZ31" s="43">
        <v>1</v>
      </c>
      <c r="BA31" s="43">
        <v>1</v>
      </c>
      <c r="BB31" s="43"/>
      <c r="BC31" s="43"/>
      <c r="BD31" s="43"/>
    </row>
    <row r="32" spans="1:71" s="37" customFormat="1" x14ac:dyDescent="0.35">
      <c r="A32" s="44">
        <v>29</v>
      </c>
      <c r="B32" s="42" t="s">
        <v>184</v>
      </c>
      <c r="C32" s="49" t="s">
        <v>95</v>
      </c>
      <c r="D32" s="42" t="s">
        <v>198</v>
      </c>
      <c r="E32" s="47">
        <v>30082</v>
      </c>
      <c r="F32" s="49" t="s">
        <v>2</v>
      </c>
      <c r="G32" s="46">
        <v>0.39583333333333331</v>
      </c>
      <c r="H32" s="46">
        <v>0.60381944444444446</v>
      </c>
      <c r="I32" s="46">
        <f>H32-G32</f>
        <v>0.20798611111111115</v>
      </c>
      <c r="J32" s="49">
        <f>SUMPRODUCT(O$6:BD$6,O32:BD32)</f>
        <v>68</v>
      </c>
      <c r="K32" s="50" t="str">
        <f>IF(I32-$C$6&lt;0,"0",I32-$C$6)</f>
        <v>0</v>
      </c>
      <c r="L32" s="49">
        <f>ROUNDUP(K32*1440,0)</f>
        <v>0</v>
      </c>
      <c r="M32" s="49">
        <f>J32-L32</f>
        <v>68</v>
      </c>
      <c r="N32" s="41">
        <v>6</v>
      </c>
      <c r="O32" s="43">
        <v>1</v>
      </c>
      <c r="P32" s="43">
        <v>1</v>
      </c>
      <c r="Q32" s="43"/>
      <c r="R32" s="43">
        <v>1</v>
      </c>
      <c r="S32" s="43">
        <v>1</v>
      </c>
      <c r="T32" s="43"/>
      <c r="U32" s="43"/>
      <c r="V32" s="43"/>
      <c r="W32" s="43"/>
      <c r="X32" s="43"/>
      <c r="Y32" s="43">
        <v>1</v>
      </c>
      <c r="Z32" s="43">
        <v>1</v>
      </c>
      <c r="AA32" s="43">
        <v>1</v>
      </c>
      <c r="AB32" s="43"/>
      <c r="AC32" s="43"/>
      <c r="AD32" s="43"/>
      <c r="AE32" s="43">
        <v>1</v>
      </c>
      <c r="AF32" s="43"/>
      <c r="AG32" s="43">
        <v>1</v>
      </c>
      <c r="AH32" s="43"/>
      <c r="AI32" s="43">
        <v>1</v>
      </c>
      <c r="AJ32" s="43"/>
      <c r="AK32" s="43"/>
      <c r="AL32" s="43"/>
      <c r="AM32" s="43"/>
      <c r="AN32" s="43"/>
      <c r="AO32" s="43"/>
      <c r="AP32" s="43">
        <v>1</v>
      </c>
      <c r="AQ32" s="43">
        <v>1</v>
      </c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</row>
    <row r="33" spans="1:71" s="37" customFormat="1" x14ac:dyDescent="0.35">
      <c r="A33" s="44">
        <v>30</v>
      </c>
      <c r="B33" s="42" t="s">
        <v>118</v>
      </c>
      <c r="C33" s="49" t="s">
        <v>95</v>
      </c>
      <c r="D33" s="42" t="s">
        <v>98</v>
      </c>
      <c r="E33" s="45">
        <v>26227</v>
      </c>
      <c r="F33" s="48" t="s">
        <v>35</v>
      </c>
      <c r="G33" s="46">
        <v>0.39583333333333331</v>
      </c>
      <c r="H33" s="46">
        <v>0.60263888888888884</v>
      </c>
      <c r="I33" s="46">
        <f>H33-G33</f>
        <v>0.20680555555555552</v>
      </c>
      <c r="J33" s="49">
        <f>SUMPRODUCT(O$6:BD$6,O33:BD33)</f>
        <v>62</v>
      </c>
      <c r="K33" s="50" t="str">
        <f>IF(I33-$C$6&lt;0,"0",I33-$C$6)</f>
        <v>0</v>
      </c>
      <c r="L33" s="49">
        <f>ROUNDUP(K33*1440,0)</f>
        <v>0</v>
      </c>
      <c r="M33" s="49">
        <f>J33-L33</f>
        <v>62</v>
      </c>
      <c r="N33" s="41">
        <v>7</v>
      </c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>
        <v>1</v>
      </c>
      <c r="AG33" s="43"/>
      <c r="AH33" s="43">
        <v>1</v>
      </c>
      <c r="AI33" s="43">
        <v>1</v>
      </c>
      <c r="AJ33" s="43"/>
      <c r="AK33" s="43">
        <v>1</v>
      </c>
      <c r="AL33" s="43"/>
      <c r="AM33" s="43">
        <v>1</v>
      </c>
      <c r="AN33" s="43"/>
      <c r="AO33" s="43">
        <v>1</v>
      </c>
      <c r="AP33" s="43">
        <v>1</v>
      </c>
      <c r="AQ33" s="43">
        <v>1</v>
      </c>
      <c r="AR33" s="43">
        <v>1</v>
      </c>
      <c r="AS33" s="43"/>
      <c r="AT33" s="43"/>
      <c r="AU33" s="43">
        <v>1</v>
      </c>
      <c r="AV33" s="43">
        <v>1</v>
      </c>
      <c r="AW33" s="43">
        <v>1</v>
      </c>
      <c r="AX33" s="43">
        <v>1</v>
      </c>
      <c r="AY33" s="43"/>
      <c r="AZ33" s="43">
        <v>1</v>
      </c>
      <c r="BA33" s="43"/>
      <c r="BB33" s="43"/>
      <c r="BC33" s="43"/>
      <c r="BD33" s="43"/>
    </row>
    <row r="34" spans="1:71" s="37" customFormat="1" x14ac:dyDescent="0.35">
      <c r="A34" s="44">
        <v>25</v>
      </c>
      <c r="B34" s="42" t="s">
        <v>191</v>
      </c>
      <c r="C34" s="49" t="s">
        <v>95</v>
      </c>
      <c r="D34" s="42" t="s">
        <v>192</v>
      </c>
      <c r="E34" s="47">
        <v>29084</v>
      </c>
      <c r="F34" s="49" t="s">
        <v>142</v>
      </c>
      <c r="G34" s="46">
        <v>0.39583333333333331</v>
      </c>
      <c r="H34" s="46">
        <v>0.60335648148148147</v>
      </c>
      <c r="I34" s="46">
        <f>H34-G34</f>
        <v>0.20752314814814815</v>
      </c>
      <c r="J34" s="49">
        <f>SUMPRODUCT(O$6:BD$6,O34:BD34)</f>
        <v>51</v>
      </c>
      <c r="K34" s="50" t="str">
        <f>IF(I34-$C$6&lt;0,"0",I34-$C$6)</f>
        <v>0</v>
      </c>
      <c r="L34" s="49">
        <f>ROUNDUP(K34*1440,0)</f>
        <v>0</v>
      </c>
      <c r="M34" s="49">
        <f>J34-L34</f>
        <v>51</v>
      </c>
      <c r="N34" s="41">
        <v>8</v>
      </c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>
        <v>1</v>
      </c>
      <c r="AB34" s="43"/>
      <c r="AC34" s="43"/>
      <c r="AD34" s="43">
        <v>1</v>
      </c>
      <c r="AE34" s="43">
        <v>1</v>
      </c>
      <c r="AF34" s="43">
        <v>1</v>
      </c>
      <c r="AG34" s="43">
        <v>1</v>
      </c>
      <c r="AH34" s="43">
        <v>1</v>
      </c>
      <c r="AI34" s="43">
        <v>1</v>
      </c>
      <c r="AJ34" s="43">
        <v>1</v>
      </c>
      <c r="AK34" s="43"/>
      <c r="AL34" s="43"/>
      <c r="AM34" s="43">
        <v>1</v>
      </c>
      <c r="AN34" s="43"/>
      <c r="AO34" s="43"/>
      <c r="AP34" s="43">
        <v>1</v>
      </c>
      <c r="AQ34" s="43">
        <v>1</v>
      </c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71" s="37" customFormat="1" x14ac:dyDescent="0.35">
      <c r="A35" s="44">
        <v>27</v>
      </c>
      <c r="B35" s="42" t="s">
        <v>196</v>
      </c>
      <c r="C35" s="49" t="s">
        <v>95</v>
      </c>
      <c r="D35" s="42" t="s">
        <v>197</v>
      </c>
      <c r="E35" s="47">
        <v>23155</v>
      </c>
      <c r="F35" s="49" t="s">
        <v>2</v>
      </c>
      <c r="G35" s="46">
        <v>0.39583333333333331</v>
      </c>
      <c r="H35" s="46">
        <v>0.57105324074074071</v>
      </c>
      <c r="I35" s="46">
        <f>H35-G35</f>
        <v>0.17521990740740739</v>
      </c>
      <c r="J35" s="49">
        <f>SUMPRODUCT(O$6:BD$6,O35:BD35)</f>
        <v>47</v>
      </c>
      <c r="K35" s="50" t="str">
        <f>IF(I35-$C$6&lt;0,"0",I35-$C$6)</f>
        <v>0</v>
      </c>
      <c r="L35" s="49">
        <f>ROUNDUP(K35*1440,0)</f>
        <v>0</v>
      </c>
      <c r="M35" s="49">
        <f>J35-L35</f>
        <v>47</v>
      </c>
      <c r="N35" s="41">
        <v>9</v>
      </c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>
        <v>1</v>
      </c>
      <c r="AD35" s="43"/>
      <c r="AE35" s="43"/>
      <c r="AF35" s="43">
        <v>1</v>
      </c>
      <c r="AG35" s="43"/>
      <c r="AH35" s="43">
        <v>1</v>
      </c>
      <c r="AI35" s="43"/>
      <c r="AJ35" s="43"/>
      <c r="AK35" s="43">
        <v>1</v>
      </c>
      <c r="AL35" s="43"/>
      <c r="AM35" s="43">
        <v>1</v>
      </c>
      <c r="AN35" s="43"/>
      <c r="AO35" s="43">
        <v>1</v>
      </c>
      <c r="AP35" s="43">
        <v>1</v>
      </c>
      <c r="AQ35" s="43">
        <v>1</v>
      </c>
      <c r="AR35" s="43"/>
      <c r="AS35" s="43">
        <v>1</v>
      </c>
      <c r="AT35" s="43"/>
      <c r="AU35" s="43"/>
      <c r="AV35" s="43">
        <v>1</v>
      </c>
      <c r="AW35" s="43">
        <v>1</v>
      </c>
      <c r="AX35" s="43"/>
      <c r="AY35" s="43"/>
      <c r="AZ35" s="43"/>
      <c r="BA35" s="43"/>
      <c r="BB35" s="43"/>
      <c r="BC35" s="43"/>
      <c r="BD35" s="43"/>
    </row>
    <row r="36" spans="1:71" s="37" customFormat="1" ht="15" thickBot="1" x14ac:dyDescent="0.4">
      <c r="A36" s="44">
        <v>26</v>
      </c>
      <c r="B36" s="42" t="s">
        <v>193</v>
      </c>
      <c r="C36" s="49" t="s">
        <v>95</v>
      </c>
      <c r="D36" s="42" t="s">
        <v>194</v>
      </c>
      <c r="E36" s="47">
        <v>34904</v>
      </c>
      <c r="F36" s="49" t="s">
        <v>195</v>
      </c>
      <c r="G36" s="46">
        <v>0.39583333333333331</v>
      </c>
      <c r="H36" s="46">
        <v>0.57916666666666672</v>
      </c>
      <c r="I36" s="46">
        <f>H36-G36</f>
        <v>0.1833333333333334</v>
      </c>
      <c r="J36" s="49">
        <f>SUMPRODUCT(O$6:BD$6,O36:BD36)</f>
        <v>45</v>
      </c>
      <c r="K36" s="50" t="str">
        <f>IF(I36-$C$6&lt;0,"0",I36-$C$6)</f>
        <v>0</v>
      </c>
      <c r="L36" s="49">
        <f>ROUNDUP(K36*1440,0)</f>
        <v>0</v>
      </c>
      <c r="M36" s="49">
        <f>J36-L36</f>
        <v>45</v>
      </c>
      <c r="N36" s="41">
        <v>10</v>
      </c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>
        <v>1</v>
      </c>
      <c r="AN36" s="43"/>
      <c r="AO36" s="43"/>
      <c r="AP36" s="43">
        <v>1</v>
      </c>
      <c r="AQ36" s="43">
        <v>1</v>
      </c>
      <c r="AR36" s="43">
        <v>1</v>
      </c>
      <c r="AS36" s="43"/>
      <c r="AT36" s="43"/>
      <c r="AU36" s="43">
        <v>1</v>
      </c>
      <c r="AV36" s="43">
        <v>1</v>
      </c>
      <c r="AW36" s="43">
        <v>1</v>
      </c>
      <c r="AX36" s="43"/>
      <c r="AY36" s="43"/>
      <c r="AZ36" s="43">
        <v>1</v>
      </c>
      <c r="BA36" s="43">
        <v>1</v>
      </c>
      <c r="BB36" s="43"/>
      <c r="BC36" s="43"/>
      <c r="BD36" s="43">
        <v>1</v>
      </c>
    </row>
    <row r="37" spans="1:71" ht="15" customHeight="1" thickBot="1" x14ac:dyDescent="0.4">
      <c r="A37" s="72"/>
      <c r="B37" s="73"/>
      <c r="C37" s="73"/>
      <c r="D37" s="73"/>
      <c r="E37" s="73"/>
      <c r="F37" s="74"/>
      <c r="G37" s="34"/>
      <c r="H37" s="34"/>
      <c r="I37" s="34"/>
      <c r="J37" s="27"/>
      <c r="K37" s="28"/>
      <c r="L37" s="29"/>
      <c r="M37" s="29"/>
      <c r="N37" s="3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71" ht="15" customHeight="1" x14ac:dyDescent="0.35">
      <c r="A38" s="66">
        <v>31</v>
      </c>
      <c r="B38" s="66" t="s">
        <v>199</v>
      </c>
      <c r="C38" s="69" t="s">
        <v>45</v>
      </c>
      <c r="D38" s="55" t="s">
        <v>74</v>
      </c>
      <c r="E38" s="56">
        <v>30488</v>
      </c>
      <c r="F38" s="66" t="s">
        <v>2</v>
      </c>
      <c r="G38" s="67">
        <v>0.39583333333333331</v>
      </c>
      <c r="H38" s="67">
        <v>0.58472222222222225</v>
      </c>
      <c r="I38" s="67">
        <f>H38-G38</f>
        <v>0.18888888888888894</v>
      </c>
      <c r="J38" s="66">
        <f>SUMPRODUCT(O$6:BD$6,O38:BD38)</f>
        <v>15</v>
      </c>
      <c r="K38" s="67" t="str">
        <f>IF(I38-$C$6&lt;0,"0",I38-$C$6)</f>
        <v>0</v>
      </c>
      <c r="L38" s="66">
        <f t="shared" ref="L38:L41" si="5">ROUNDUP(K38*1440,0)</f>
        <v>0</v>
      </c>
      <c r="M38" s="66">
        <f t="shared" ref="M38:M41" si="6">J38-L38</f>
        <v>15</v>
      </c>
      <c r="N38" s="66">
        <v>5</v>
      </c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>
        <v>1</v>
      </c>
      <c r="AQ38" s="66">
        <v>1</v>
      </c>
      <c r="AR38" s="66"/>
      <c r="AS38" s="66"/>
      <c r="AT38" s="66">
        <v>1</v>
      </c>
      <c r="AU38" s="66"/>
      <c r="AV38" s="66">
        <v>1</v>
      </c>
      <c r="AW38" s="66">
        <v>1</v>
      </c>
      <c r="AX38" s="66"/>
      <c r="AY38" s="66"/>
      <c r="AZ38" s="66"/>
      <c r="BA38" s="66"/>
      <c r="BB38" s="66"/>
      <c r="BC38" s="66"/>
      <c r="BD38" s="66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</row>
    <row r="39" spans="1:71" ht="15" customHeight="1" x14ac:dyDescent="0.35">
      <c r="A39" s="66"/>
      <c r="B39" s="66" t="s">
        <v>199</v>
      </c>
      <c r="C39" s="69" t="s">
        <v>45</v>
      </c>
      <c r="D39" s="55" t="s">
        <v>200</v>
      </c>
      <c r="E39" s="56">
        <v>41970</v>
      </c>
      <c r="F39" s="66" t="s">
        <v>2</v>
      </c>
      <c r="G39" s="67">
        <v>0.39583333333333331</v>
      </c>
      <c r="H39" s="67"/>
      <c r="I39" s="67">
        <f>H39-G39</f>
        <v>-0.39583333333333331</v>
      </c>
      <c r="J39" s="66">
        <f>SUMPRODUCT(O$6:BD$6,O39:BD39)</f>
        <v>0</v>
      </c>
      <c r="K39" s="67" t="str">
        <f>IF(I39-$C$6&lt;0,"0",I39-$C$6)</f>
        <v>0</v>
      </c>
      <c r="L39" s="66">
        <f t="shared" si="5"/>
        <v>0</v>
      </c>
      <c r="M39" s="66">
        <f t="shared" si="6"/>
        <v>0</v>
      </c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</row>
    <row r="40" spans="1:71" ht="15" customHeight="1" x14ac:dyDescent="0.35">
      <c r="A40" s="66">
        <v>32</v>
      </c>
      <c r="B40" s="66" t="s">
        <v>201</v>
      </c>
      <c r="C40" s="69" t="s">
        <v>45</v>
      </c>
      <c r="D40" s="55" t="s">
        <v>202</v>
      </c>
      <c r="E40" s="56">
        <v>30962</v>
      </c>
      <c r="F40" s="66" t="s">
        <v>2</v>
      </c>
      <c r="G40" s="67">
        <v>0.39583333333333331</v>
      </c>
      <c r="H40" s="67">
        <v>0.59097222222222223</v>
      </c>
      <c r="I40" s="67">
        <f>H40-G40</f>
        <v>0.19513888888888892</v>
      </c>
      <c r="J40" s="66">
        <f>SUMPRODUCT(O$6:BD$6,O40:BD40)</f>
        <v>30</v>
      </c>
      <c r="K40" s="67" t="str">
        <f>IF(I40-$C$6&lt;0,"0",I40-$C$6)</f>
        <v>0</v>
      </c>
      <c r="L40" s="66">
        <f t="shared" si="5"/>
        <v>0</v>
      </c>
      <c r="M40" s="66">
        <f t="shared" si="6"/>
        <v>30</v>
      </c>
      <c r="N40" s="66">
        <v>1</v>
      </c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>
        <v>1</v>
      </c>
      <c r="AN40" s="66"/>
      <c r="AO40" s="66">
        <v>1</v>
      </c>
      <c r="AP40" s="66">
        <v>1</v>
      </c>
      <c r="AQ40" s="66">
        <v>1</v>
      </c>
      <c r="AR40" s="66">
        <v>1</v>
      </c>
      <c r="AS40" s="66"/>
      <c r="AT40" s="66">
        <v>1</v>
      </c>
      <c r="AU40" s="66"/>
      <c r="AV40" s="66">
        <v>1</v>
      </c>
      <c r="AW40" s="66">
        <v>1</v>
      </c>
      <c r="AX40" s="66"/>
      <c r="AY40" s="66"/>
      <c r="AZ40" s="66"/>
      <c r="BA40" s="66"/>
      <c r="BB40" s="66"/>
      <c r="BC40" s="66"/>
      <c r="BD40" s="6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pans="1:71" ht="15" customHeight="1" x14ac:dyDescent="0.35">
      <c r="A41" s="66"/>
      <c r="B41" s="66" t="s">
        <v>201</v>
      </c>
      <c r="C41" s="69" t="s">
        <v>45</v>
      </c>
      <c r="D41" s="55" t="s">
        <v>203</v>
      </c>
      <c r="E41" s="56">
        <v>40792</v>
      </c>
      <c r="F41" s="66" t="s">
        <v>2</v>
      </c>
      <c r="G41" s="67">
        <v>0.39583333333333331</v>
      </c>
      <c r="H41" s="67"/>
      <c r="I41" s="67">
        <f t="shared" ref="I41:I44" si="7">H41-G41</f>
        <v>-0.39583333333333331</v>
      </c>
      <c r="J41" s="66">
        <f>SUMPRODUCT(O$6:BD$6,O41:BD41)</f>
        <v>0</v>
      </c>
      <c r="K41" s="67" t="str">
        <f>IF(I41-$C$6&lt;0,"0",I41-$C$6)</f>
        <v>0</v>
      </c>
      <c r="L41" s="66">
        <f t="shared" si="5"/>
        <v>0</v>
      </c>
      <c r="M41" s="66">
        <f t="shared" si="6"/>
        <v>0</v>
      </c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</row>
    <row r="42" spans="1:71" ht="15" customHeight="1" x14ac:dyDescent="0.35">
      <c r="A42" s="66">
        <v>33</v>
      </c>
      <c r="B42" s="66" t="s">
        <v>204</v>
      </c>
      <c r="C42" s="69" t="s">
        <v>45</v>
      </c>
      <c r="D42" s="55" t="s">
        <v>126</v>
      </c>
      <c r="E42" s="56">
        <v>42488</v>
      </c>
      <c r="F42" s="66" t="s">
        <v>2</v>
      </c>
      <c r="G42" s="67">
        <v>0.39583333333333331</v>
      </c>
      <c r="H42" s="67">
        <v>0.59930555555555554</v>
      </c>
      <c r="I42" s="67">
        <f t="shared" si="7"/>
        <v>0.20347222222222222</v>
      </c>
      <c r="J42" s="66">
        <f t="shared" ref="J42:J44" si="8">SUMPRODUCT(O$6:BD$6,O42:BD42)</f>
        <v>15</v>
      </c>
      <c r="K42" s="67" t="str">
        <f t="shared" ref="K42:K44" si="9">IF(I42-$C$6&lt;0,"0",I42-$C$6)</f>
        <v>0</v>
      </c>
      <c r="L42" s="66">
        <f t="shared" ref="L42:L44" si="10">ROUNDUP(K42*1440,0)</f>
        <v>0</v>
      </c>
      <c r="M42" s="66">
        <f t="shared" ref="M42:M44" si="11">J42-L42</f>
        <v>15</v>
      </c>
      <c r="N42" s="66">
        <v>6</v>
      </c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>
        <v>1</v>
      </c>
      <c r="AK42" s="66"/>
      <c r="AL42" s="66"/>
      <c r="AM42" s="66"/>
      <c r="AN42" s="66"/>
      <c r="AO42" s="66"/>
      <c r="AP42" s="66">
        <v>1</v>
      </c>
      <c r="AQ42" s="66">
        <v>1</v>
      </c>
      <c r="AR42" s="66"/>
      <c r="AS42" s="66">
        <v>1</v>
      </c>
      <c r="AT42" s="66"/>
      <c r="AU42" s="66"/>
      <c r="AV42" s="66">
        <v>1</v>
      </c>
      <c r="AW42" s="66"/>
      <c r="AX42" s="66"/>
      <c r="AY42" s="66"/>
      <c r="AZ42" s="66"/>
      <c r="BA42" s="66"/>
      <c r="BB42" s="66"/>
      <c r="BC42" s="66"/>
      <c r="BD42" s="66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</row>
    <row r="43" spans="1:71" ht="15" customHeight="1" x14ac:dyDescent="0.35">
      <c r="A43" s="66"/>
      <c r="B43" s="66" t="s">
        <v>204</v>
      </c>
      <c r="C43" s="69" t="s">
        <v>45</v>
      </c>
      <c r="D43" s="55" t="s">
        <v>125</v>
      </c>
      <c r="E43" s="56">
        <v>28518</v>
      </c>
      <c r="F43" s="66" t="s">
        <v>2</v>
      </c>
      <c r="G43" s="67">
        <v>0.39583333333333331</v>
      </c>
      <c r="H43" s="67"/>
      <c r="I43" s="67">
        <f t="shared" si="7"/>
        <v>-0.39583333333333331</v>
      </c>
      <c r="J43" s="66">
        <f t="shared" si="8"/>
        <v>0</v>
      </c>
      <c r="K43" s="67" t="str">
        <f t="shared" si="9"/>
        <v>0</v>
      </c>
      <c r="L43" s="66">
        <f t="shared" si="10"/>
        <v>0</v>
      </c>
      <c r="M43" s="66">
        <f t="shared" si="11"/>
        <v>0</v>
      </c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</row>
    <row r="44" spans="1:71" ht="15" customHeight="1" x14ac:dyDescent="0.35">
      <c r="A44" s="66">
        <v>34</v>
      </c>
      <c r="B44" s="66" t="s">
        <v>89</v>
      </c>
      <c r="C44" s="69" t="s">
        <v>45</v>
      </c>
      <c r="D44" s="55" t="s">
        <v>72</v>
      </c>
      <c r="E44" s="56">
        <v>30923</v>
      </c>
      <c r="F44" s="66" t="s">
        <v>2</v>
      </c>
      <c r="G44" s="67">
        <v>0.39583333333333331</v>
      </c>
      <c r="H44" s="67">
        <v>0.58333333333333337</v>
      </c>
      <c r="I44" s="67">
        <f t="shared" si="7"/>
        <v>0.18750000000000006</v>
      </c>
      <c r="J44" s="66">
        <f t="shared" si="8"/>
        <v>22</v>
      </c>
      <c r="K44" s="67" t="str">
        <f t="shared" si="9"/>
        <v>0</v>
      </c>
      <c r="L44" s="66">
        <f t="shared" si="10"/>
        <v>0</v>
      </c>
      <c r="M44" s="66">
        <f t="shared" si="11"/>
        <v>22</v>
      </c>
      <c r="N44" s="66">
        <v>3</v>
      </c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>
        <v>1</v>
      </c>
      <c r="AL44" s="66"/>
      <c r="AM44" s="66">
        <v>1</v>
      </c>
      <c r="AN44" s="66"/>
      <c r="AO44" s="66"/>
      <c r="AP44" s="66">
        <v>1</v>
      </c>
      <c r="AQ44" s="66">
        <v>1</v>
      </c>
      <c r="AR44" s="66"/>
      <c r="AS44" s="66">
        <v>1</v>
      </c>
      <c r="AT44" s="66"/>
      <c r="AU44" s="66"/>
      <c r="AV44" s="66">
        <v>1</v>
      </c>
      <c r="AW44" s="66">
        <v>1</v>
      </c>
      <c r="AX44" s="66"/>
      <c r="AY44" s="66"/>
      <c r="AZ44" s="66"/>
      <c r="BA44" s="66"/>
      <c r="BB44" s="66"/>
      <c r="BC44" s="66"/>
      <c r="BD44" s="66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</row>
    <row r="45" spans="1:71" x14ac:dyDescent="0.35">
      <c r="A45" s="66"/>
      <c r="B45" s="66" t="s">
        <v>89</v>
      </c>
      <c r="C45" s="69" t="s">
        <v>45</v>
      </c>
      <c r="D45" s="55" t="s">
        <v>205</v>
      </c>
      <c r="E45" s="56">
        <v>41317</v>
      </c>
      <c r="F45" s="66" t="s">
        <v>2</v>
      </c>
      <c r="G45" s="67">
        <v>0.39583333333333331</v>
      </c>
      <c r="H45" s="67"/>
      <c r="I45" s="67">
        <f t="shared" ref="I45:I55" si="12">H45-G45</f>
        <v>-0.39583333333333331</v>
      </c>
      <c r="J45" s="66">
        <f t="shared" ref="J45:J58" si="13">SUMPRODUCT(O$6:BD$6,O45:BD45)</f>
        <v>0</v>
      </c>
      <c r="K45" s="67" t="str">
        <f>IF(I45-$C$6&lt;0,"0",I45-$C$6)</f>
        <v>0</v>
      </c>
      <c r="L45" s="66">
        <f t="shared" ref="L45:L58" si="14">ROUNDUP(K45*1440,0)</f>
        <v>0</v>
      </c>
      <c r="M45" s="66">
        <f t="shared" ref="M45:M58" si="15">J45-L45</f>
        <v>0</v>
      </c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</row>
    <row r="46" spans="1:71" x14ac:dyDescent="0.35">
      <c r="A46" s="66">
        <v>35</v>
      </c>
      <c r="B46" s="66" t="s">
        <v>184</v>
      </c>
      <c r="C46" s="69" t="s">
        <v>45</v>
      </c>
      <c r="D46" s="55" t="s">
        <v>206</v>
      </c>
      <c r="E46" s="56">
        <v>30238</v>
      </c>
      <c r="F46" s="66" t="s">
        <v>2</v>
      </c>
      <c r="G46" s="67">
        <v>0.39583333333333331</v>
      </c>
      <c r="H46" s="67">
        <v>0.59791666666666665</v>
      </c>
      <c r="I46" s="67">
        <f t="shared" si="12"/>
        <v>0.20208333333333334</v>
      </c>
      <c r="J46" s="66">
        <f t="shared" si="13"/>
        <v>25</v>
      </c>
      <c r="K46" s="67" t="str">
        <f>IF(I46-$C$6&lt;0,"0",I46-$C$6)</f>
        <v>0</v>
      </c>
      <c r="L46" s="66">
        <f t="shared" si="14"/>
        <v>0</v>
      </c>
      <c r="M46" s="66">
        <f t="shared" si="15"/>
        <v>25</v>
      </c>
      <c r="N46" s="66">
        <v>2</v>
      </c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>
        <v>1</v>
      </c>
      <c r="AL46" s="66"/>
      <c r="AM46" s="66"/>
      <c r="AN46" s="66"/>
      <c r="AO46" s="66"/>
      <c r="AP46" s="66">
        <v>1</v>
      </c>
      <c r="AQ46" s="66"/>
      <c r="AR46" s="66"/>
      <c r="AS46" s="66">
        <v>1</v>
      </c>
      <c r="AT46" s="66">
        <v>1</v>
      </c>
      <c r="AU46" s="66"/>
      <c r="AV46" s="66">
        <v>1</v>
      </c>
      <c r="AW46" s="66">
        <v>1</v>
      </c>
      <c r="AX46" s="66"/>
      <c r="AY46" s="66">
        <v>1</v>
      </c>
      <c r="AZ46" s="66"/>
      <c r="BA46" s="66"/>
      <c r="BB46" s="66"/>
      <c r="BC46" s="66"/>
      <c r="BD46" s="66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</row>
    <row r="47" spans="1:71" x14ac:dyDescent="0.35">
      <c r="A47" s="66">
        <v>33</v>
      </c>
      <c r="B47" s="66" t="s">
        <v>184</v>
      </c>
      <c r="C47" s="69" t="s">
        <v>45</v>
      </c>
      <c r="D47" s="55" t="s">
        <v>207</v>
      </c>
      <c r="E47" s="56">
        <v>40373</v>
      </c>
      <c r="F47" s="66" t="s">
        <v>2</v>
      </c>
      <c r="G47" s="67">
        <v>0.39583333333333331</v>
      </c>
      <c r="H47" s="67"/>
      <c r="I47" s="67">
        <f t="shared" si="12"/>
        <v>-0.39583333333333331</v>
      </c>
      <c r="J47" s="66">
        <f t="shared" si="13"/>
        <v>0</v>
      </c>
      <c r="K47" s="67" t="str">
        <f>IF(I47-$C$6&lt;0,"0",I47-$C$6)</f>
        <v>0</v>
      </c>
      <c r="L47" s="66">
        <f t="shared" si="14"/>
        <v>0</v>
      </c>
      <c r="M47" s="66">
        <f t="shared" si="15"/>
        <v>0</v>
      </c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</row>
    <row r="48" spans="1:71" x14ac:dyDescent="0.35">
      <c r="A48" s="66">
        <v>36</v>
      </c>
      <c r="B48" s="66" t="s">
        <v>127</v>
      </c>
      <c r="C48" s="69" t="s">
        <v>45</v>
      </c>
      <c r="D48" s="55" t="s">
        <v>77</v>
      </c>
      <c r="E48" s="56">
        <v>31826</v>
      </c>
      <c r="F48" s="66" t="s">
        <v>2</v>
      </c>
      <c r="G48" s="67">
        <v>0.39583333333333331</v>
      </c>
      <c r="H48" s="67">
        <v>0.61320601851851853</v>
      </c>
      <c r="I48" s="67">
        <f t="shared" si="12"/>
        <v>0.21737268518518521</v>
      </c>
      <c r="J48" s="66">
        <f t="shared" si="13"/>
        <v>32</v>
      </c>
      <c r="K48" s="67">
        <f>IF(I48-$C$6&lt;0,"0",I48-$C$6)</f>
        <v>9.0393518518518678E-3</v>
      </c>
      <c r="L48" s="66">
        <f t="shared" si="14"/>
        <v>14</v>
      </c>
      <c r="M48" s="66">
        <f t="shared" si="15"/>
        <v>18</v>
      </c>
      <c r="N48" s="66">
        <v>4</v>
      </c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>
        <v>1</v>
      </c>
      <c r="AG48" s="66"/>
      <c r="AH48" s="66">
        <v>1</v>
      </c>
      <c r="AI48" s="66"/>
      <c r="AJ48" s="66"/>
      <c r="AK48" s="66">
        <v>1</v>
      </c>
      <c r="AL48" s="66"/>
      <c r="AM48" s="66">
        <v>1</v>
      </c>
      <c r="AN48" s="66"/>
      <c r="AO48" s="66">
        <v>1</v>
      </c>
      <c r="AP48" s="66">
        <v>1</v>
      </c>
      <c r="AQ48" s="66">
        <v>1</v>
      </c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</row>
    <row r="49" spans="1:71" s="37" customFormat="1" x14ac:dyDescent="0.35">
      <c r="A49" s="66">
        <v>34</v>
      </c>
      <c r="B49" s="66" t="s">
        <v>127</v>
      </c>
      <c r="C49" s="69" t="s">
        <v>45</v>
      </c>
      <c r="D49" s="55" t="s">
        <v>128</v>
      </c>
      <c r="E49" s="56">
        <v>41478</v>
      </c>
      <c r="F49" s="66" t="s">
        <v>2</v>
      </c>
      <c r="G49" s="67">
        <v>0.39583333333333331</v>
      </c>
      <c r="H49" s="67"/>
      <c r="I49" s="67">
        <f t="shared" si="12"/>
        <v>-0.39583333333333331</v>
      </c>
      <c r="J49" s="66">
        <f t="shared" si="13"/>
        <v>0</v>
      </c>
      <c r="K49" s="67" t="str">
        <f t="shared" ref="K49:K56" si="16">IF(I49-$C$6&lt;0,"0",I49-$C$6)</f>
        <v>0</v>
      </c>
      <c r="L49" s="66">
        <f t="shared" si="14"/>
        <v>0</v>
      </c>
      <c r="M49" s="66">
        <f t="shared" si="15"/>
        <v>0</v>
      </c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78"/>
      <c r="BF49" s="78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</row>
    <row r="50" spans="1:71" s="37" customFormat="1" x14ac:dyDescent="0.35">
      <c r="A50" s="64">
        <v>37</v>
      </c>
      <c r="B50" s="64" t="s">
        <v>100</v>
      </c>
      <c r="C50" s="68" t="s">
        <v>99</v>
      </c>
      <c r="D50" s="49" t="s">
        <v>101</v>
      </c>
      <c r="E50" s="47">
        <v>41726</v>
      </c>
      <c r="F50" s="64" t="s">
        <v>2</v>
      </c>
      <c r="G50" s="65">
        <v>0.39583333333333331</v>
      </c>
      <c r="H50" s="65">
        <v>0.59166666666666667</v>
      </c>
      <c r="I50" s="65">
        <f t="shared" si="12"/>
        <v>0.19583333333333336</v>
      </c>
      <c r="J50" s="64">
        <f t="shared" si="13"/>
        <v>55</v>
      </c>
      <c r="K50" s="65" t="str">
        <f t="shared" si="16"/>
        <v>0</v>
      </c>
      <c r="L50" s="64">
        <f t="shared" si="14"/>
        <v>0</v>
      </c>
      <c r="M50" s="64">
        <f t="shared" si="15"/>
        <v>55</v>
      </c>
      <c r="N50" s="64">
        <v>2</v>
      </c>
      <c r="O50" s="64">
        <v>1</v>
      </c>
      <c r="P50" s="64">
        <v>1</v>
      </c>
      <c r="Q50" s="64">
        <v>1</v>
      </c>
      <c r="R50" s="64"/>
      <c r="S50" s="64"/>
      <c r="T50" s="64">
        <v>1</v>
      </c>
      <c r="U50" s="64"/>
      <c r="V50" s="64">
        <v>1</v>
      </c>
      <c r="W50" s="64"/>
      <c r="X50" s="64">
        <v>1</v>
      </c>
      <c r="Y50" s="64"/>
      <c r="Z50" s="64"/>
      <c r="AA50" s="64"/>
      <c r="AB50" s="64"/>
      <c r="AC50" s="64"/>
      <c r="AD50" s="64">
        <v>1</v>
      </c>
      <c r="AE50" s="64"/>
      <c r="AF50" s="64">
        <v>1</v>
      </c>
      <c r="AG50" s="64"/>
      <c r="AH50" s="64">
        <v>1</v>
      </c>
      <c r="AI50" s="64"/>
      <c r="AJ50" s="64">
        <v>1</v>
      </c>
      <c r="AK50" s="64"/>
      <c r="AL50" s="64"/>
      <c r="AM50" s="64"/>
      <c r="AN50" s="64"/>
      <c r="AO50" s="64"/>
      <c r="AP50" s="64">
        <v>1</v>
      </c>
      <c r="AQ50" s="64">
        <v>1</v>
      </c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79"/>
      <c r="BF50" s="79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</row>
    <row r="51" spans="1:71" s="37" customFormat="1" x14ac:dyDescent="0.35">
      <c r="A51" s="64"/>
      <c r="B51" s="64" t="s">
        <v>100</v>
      </c>
      <c r="C51" s="68" t="s">
        <v>99</v>
      </c>
      <c r="D51" s="49" t="s">
        <v>46</v>
      </c>
      <c r="E51" s="47">
        <v>32152</v>
      </c>
      <c r="F51" s="64" t="s">
        <v>2</v>
      </c>
      <c r="G51" s="65">
        <v>0.39583333333333331</v>
      </c>
      <c r="H51" s="65"/>
      <c r="I51" s="65">
        <f t="shared" si="12"/>
        <v>-0.39583333333333331</v>
      </c>
      <c r="J51" s="64">
        <f t="shared" si="13"/>
        <v>0</v>
      </c>
      <c r="K51" s="65" t="str">
        <f t="shared" si="16"/>
        <v>0</v>
      </c>
      <c r="L51" s="64">
        <f t="shared" si="14"/>
        <v>0</v>
      </c>
      <c r="M51" s="64">
        <f t="shared" si="15"/>
        <v>0</v>
      </c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80"/>
      <c r="BF51" s="80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</row>
    <row r="52" spans="1:71" s="37" customFormat="1" x14ac:dyDescent="0.35">
      <c r="A52" s="64">
        <v>38</v>
      </c>
      <c r="B52" s="64" t="s">
        <v>208</v>
      </c>
      <c r="C52" s="68" t="s">
        <v>99</v>
      </c>
      <c r="D52" s="49" t="s">
        <v>132</v>
      </c>
      <c r="E52" s="47">
        <v>43001</v>
      </c>
      <c r="F52" s="64" t="s">
        <v>2</v>
      </c>
      <c r="G52" s="65">
        <v>0.39583333333333331</v>
      </c>
      <c r="H52" s="65">
        <v>0.60483796296296299</v>
      </c>
      <c r="I52" s="65">
        <f>H52-G52</f>
        <v>0.20900462962962968</v>
      </c>
      <c r="J52" s="64">
        <f t="shared" si="13"/>
        <v>21</v>
      </c>
      <c r="K52" s="65">
        <f t="shared" si="16"/>
        <v>6.7129629629633647E-4</v>
      </c>
      <c r="L52" s="64">
        <f t="shared" si="14"/>
        <v>1</v>
      </c>
      <c r="M52" s="64">
        <f t="shared" si="15"/>
        <v>20</v>
      </c>
      <c r="N52" s="64">
        <v>5</v>
      </c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>
        <v>1</v>
      </c>
      <c r="AQ52" s="64">
        <v>1</v>
      </c>
      <c r="AR52" s="64"/>
      <c r="AS52" s="64"/>
      <c r="AT52" s="64">
        <v>1</v>
      </c>
      <c r="AU52" s="64"/>
      <c r="AV52" s="64">
        <v>1</v>
      </c>
      <c r="AW52" s="64">
        <v>1</v>
      </c>
      <c r="AX52" s="64"/>
      <c r="AY52" s="64"/>
      <c r="AZ52" s="64">
        <v>1</v>
      </c>
      <c r="BA52" s="64"/>
      <c r="BB52" s="64"/>
      <c r="BC52" s="64"/>
      <c r="BD52" s="64"/>
      <c r="BE52" s="78"/>
      <c r="BF52" s="78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</row>
    <row r="53" spans="1:71" s="37" customFormat="1" x14ac:dyDescent="0.35">
      <c r="A53" s="64"/>
      <c r="B53" s="64" t="s">
        <v>208</v>
      </c>
      <c r="C53" s="68" t="s">
        <v>99</v>
      </c>
      <c r="D53" s="49" t="s">
        <v>131</v>
      </c>
      <c r="E53" s="47">
        <v>32710</v>
      </c>
      <c r="F53" s="64" t="s">
        <v>2</v>
      </c>
      <c r="G53" s="65">
        <v>0.39583333333333331</v>
      </c>
      <c r="H53" s="65"/>
      <c r="I53" s="65">
        <f t="shared" si="12"/>
        <v>-0.39583333333333331</v>
      </c>
      <c r="J53" s="64">
        <f t="shared" si="13"/>
        <v>0</v>
      </c>
      <c r="K53" s="65" t="str">
        <f t="shared" si="16"/>
        <v>0</v>
      </c>
      <c r="L53" s="64">
        <f t="shared" si="14"/>
        <v>0</v>
      </c>
      <c r="M53" s="64">
        <f t="shared" si="15"/>
        <v>0</v>
      </c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80"/>
      <c r="BF53" s="80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</row>
    <row r="54" spans="1:71" s="37" customFormat="1" x14ac:dyDescent="0.35">
      <c r="A54" s="64">
        <v>39</v>
      </c>
      <c r="B54" s="64" t="s">
        <v>209</v>
      </c>
      <c r="C54" s="68" t="s">
        <v>99</v>
      </c>
      <c r="D54" s="49" t="s">
        <v>147</v>
      </c>
      <c r="E54" s="47">
        <v>31540</v>
      </c>
      <c r="F54" s="64" t="s">
        <v>2</v>
      </c>
      <c r="G54" s="65">
        <v>0.39583333333333331</v>
      </c>
      <c r="H54" s="65">
        <v>0.60277777777777775</v>
      </c>
      <c r="I54" s="65">
        <f>H54-G54</f>
        <v>0.20694444444444443</v>
      </c>
      <c r="J54" s="64">
        <f t="shared" si="13"/>
        <v>34</v>
      </c>
      <c r="K54" s="65" t="str">
        <f t="shared" si="16"/>
        <v>0</v>
      </c>
      <c r="L54" s="64">
        <f t="shared" si="14"/>
        <v>0</v>
      </c>
      <c r="M54" s="64">
        <f t="shared" si="15"/>
        <v>34</v>
      </c>
      <c r="N54" s="64">
        <v>4</v>
      </c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>
        <v>1</v>
      </c>
      <c r="AL54" s="64"/>
      <c r="AM54" s="64">
        <v>1</v>
      </c>
      <c r="AN54" s="64"/>
      <c r="AO54" s="64">
        <v>1</v>
      </c>
      <c r="AP54" s="64">
        <v>1</v>
      </c>
      <c r="AQ54" s="64">
        <v>1</v>
      </c>
      <c r="AR54" s="64">
        <v>1</v>
      </c>
      <c r="AS54" s="64"/>
      <c r="AT54" s="64">
        <v>1</v>
      </c>
      <c r="AU54" s="64"/>
      <c r="AV54" s="64">
        <v>1</v>
      </c>
      <c r="AW54" s="64">
        <v>1</v>
      </c>
      <c r="AX54" s="64"/>
      <c r="AY54" s="64"/>
      <c r="AZ54" s="64"/>
      <c r="BA54" s="64"/>
      <c r="BB54" s="64"/>
      <c r="BC54" s="64"/>
      <c r="BD54" s="64"/>
      <c r="BE54" s="78"/>
      <c r="BF54" s="78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</row>
    <row r="55" spans="1:71" s="37" customFormat="1" x14ac:dyDescent="0.35">
      <c r="A55" s="64"/>
      <c r="B55" s="64" t="s">
        <v>209</v>
      </c>
      <c r="C55" s="68" t="s">
        <v>99</v>
      </c>
      <c r="D55" s="49" t="s">
        <v>210</v>
      </c>
      <c r="E55" s="47">
        <v>42543</v>
      </c>
      <c r="F55" s="64" t="s">
        <v>2</v>
      </c>
      <c r="G55" s="65">
        <v>0.39583333333333331</v>
      </c>
      <c r="H55" s="65"/>
      <c r="I55" s="65">
        <f t="shared" si="12"/>
        <v>-0.39583333333333331</v>
      </c>
      <c r="J55" s="64">
        <f t="shared" si="13"/>
        <v>0</v>
      </c>
      <c r="K55" s="65" t="str">
        <f t="shared" si="16"/>
        <v>0</v>
      </c>
      <c r="L55" s="64">
        <f t="shared" si="14"/>
        <v>0</v>
      </c>
      <c r="M55" s="64">
        <f t="shared" si="15"/>
        <v>0</v>
      </c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80"/>
      <c r="BF55" s="80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</row>
    <row r="56" spans="1:71" s="37" customFormat="1" x14ac:dyDescent="0.35">
      <c r="A56" s="64">
        <v>41</v>
      </c>
      <c r="B56" s="64" t="s">
        <v>211</v>
      </c>
      <c r="C56" s="68" t="s">
        <v>99</v>
      </c>
      <c r="D56" s="49" t="s">
        <v>129</v>
      </c>
      <c r="E56" s="47">
        <v>32076</v>
      </c>
      <c r="F56" s="64" t="s">
        <v>2</v>
      </c>
      <c r="G56" s="65">
        <v>0.39583333333333331</v>
      </c>
      <c r="H56" s="65">
        <v>0.57564814814814813</v>
      </c>
      <c r="I56" s="65">
        <f>H56-G56</f>
        <v>0.17981481481481482</v>
      </c>
      <c r="J56" s="64">
        <f t="shared" si="13"/>
        <v>17</v>
      </c>
      <c r="K56" s="65" t="str">
        <f t="shared" si="16"/>
        <v>0</v>
      </c>
      <c r="L56" s="64">
        <f t="shared" si="14"/>
        <v>0</v>
      </c>
      <c r="M56" s="64">
        <f t="shared" si="15"/>
        <v>17</v>
      </c>
      <c r="N56" s="64">
        <v>6</v>
      </c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>
        <v>1</v>
      </c>
      <c r="AN56" s="64"/>
      <c r="AO56" s="64">
        <v>1</v>
      </c>
      <c r="AP56" s="64">
        <v>1</v>
      </c>
      <c r="AQ56" s="64">
        <v>1</v>
      </c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78"/>
      <c r="BF56" s="78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</row>
    <row r="57" spans="1:71" s="37" customFormat="1" x14ac:dyDescent="0.35">
      <c r="A57" s="64"/>
      <c r="B57" s="64" t="s">
        <v>211</v>
      </c>
      <c r="C57" s="68" t="s">
        <v>99</v>
      </c>
      <c r="D57" s="49" t="s">
        <v>64</v>
      </c>
      <c r="E57" s="47">
        <v>30103</v>
      </c>
      <c r="F57" s="64" t="s">
        <v>2</v>
      </c>
      <c r="G57" s="65">
        <v>0.39583333333333331</v>
      </c>
      <c r="H57" s="65"/>
      <c r="I57" s="65">
        <f>H57-G57</f>
        <v>-0.39583333333333331</v>
      </c>
      <c r="J57" s="64">
        <f t="shared" si="13"/>
        <v>0</v>
      </c>
      <c r="K57" s="65" t="str">
        <f>IF(I57-$C$6&lt;0,"0",I57-$C$6)</f>
        <v>0</v>
      </c>
      <c r="L57" s="64">
        <f t="shared" si="14"/>
        <v>0</v>
      </c>
      <c r="M57" s="64">
        <f t="shared" si="15"/>
        <v>0</v>
      </c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79"/>
      <c r="BF57" s="79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</row>
    <row r="58" spans="1:71" s="37" customFormat="1" x14ac:dyDescent="0.35">
      <c r="A58" s="64"/>
      <c r="B58" s="64"/>
      <c r="C58" s="68"/>
      <c r="D58" s="49" t="s">
        <v>130</v>
      </c>
      <c r="E58" s="47">
        <v>43169</v>
      </c>
      <c r="F58" s="64" t="s">
        <v>2</v>
      </c>
      <c r="G58" s="65">
        <v>0.39583333333333331</v>
      </c>
      <c r="H58" s="65"/>
      <c r="I58" s="65">
        <f>H58-G58</f>
        <v>-0.39583333333333331</v>
      </c>
      <c r="J58" s="64">
        <f t="shared" si="13"/>
        <v>0</v>
      </c>
      <c r="K58" s="65" t="str">
        <f>IF(I58-$C$6&lt;0,"0",I58-$C$6)</f>
        <v>0</v>
      </c>
      <c r="L58" s="64">
        <f t="shared" si="14"/>
        <v>0</v>
      </c>
      <c r="M58" s="64">
        <f t="shared" si="15"/>
        <v>0</v>
      </c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80"/>
      <c r="BF58" s="80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</row>
    <row r="59" spans="1:71" x14ac:dyDescent="0.35">
      <c r="A59" s="64"/>
      <c r="B59" s="64"/>
      <c r="C59" s="68"/>
      <c r="D59" s="49" t="s">
        <v>212</v>
      </c>
      <c r="E59" s="47">
        <v>41045</v>
      </c>
      <c r="F59" s="64" t="s">
        <v>2</v>
      </c>
      <c r="G59" s="65">
        <v>0.4375</v>
      </c>
      <c r="H59" s="65"/>
      <c r="I59" s="65">
        <f t="shared" ref="I59:I65" si="17">H59-G59</f>
        <v>-0.4375</v>
      </c>
      <c r="J59" s="64">
        <f t="shared" ref="J59:J65" si="18">SUMPRODUCT(O$6:BD$6,O59:BD59)</f>
        <v>0</v>
      </c>
      <c r="K59" s="65" t="str">
        <f t="shared" ref="K59:K65" si="19">IF(I59-$C$6&lt;0,"0",I59-$C$6)</f>
        <v>0</v>
      </c>
      <c r="L59" s="64">
        <f t="shared" ref="L59:L65" si="20">ROUNDUP(K59*1440,0)</f>
        <v>0</v>
      </c>
      <c r="M59" s="64">
        <f t="shared" ref="M59:M65" si="21">J59-L59</f>
        <v>0</v>
      </c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</row>
    <row r="60" spans="1:71" x14ac:dyDescent="0.35">
      <c r="A60" s="64">
        <v>42</v>
      </c>
      <c r="B60" s="64" t="s">
        <v>213</v>
      </c>
      <c r="C60" s="68" t="s">
        <v>99</v>
      </c>
      <c r="D60" s="49" t="s">
        <v>214</v>
      </c>
      <c r="E60" s="47">
        <v>43142</v>
      </c>
      <c r="F60" s="64" t="s">
        <v>2</v>
      </c>
      <c r="G60" s="65">
        <v>0.39583333333333331</v>
      </c>
      <c r="H60" s="65">
        <v>0.58680555555555558</v>
      </c>
      <c r="I60" s="65">
        <f>H60-G60</f>
        <v>0.19097222222222227</v>
      </c>
      <c r="J60" s="64">
        <f t="shared" si="18"/>
        <v>37</v>
      </c>
      <c r="K60" s="65" t="str">
        <f t="shared" si="19"/>
        <v>0</v>
      </c>
      <c r="L60" s="64">
        <f t="shared" si="20"/>
        <v>0</v>
      </c>
      <c r="M60" s="64">
        <f t="shared" si="21"/>
        <v>37</v>
      </c>
      <c r="N60" s="64">
        <v>3</v>
      </c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>
        <v>1</v>
      </c>
      <c r="AN60" s="64"/>
      <c r="AO60" s="64">
        <v>1</v>
      </c>
      <c r="AP60" s="64">
        <v>1</v>
      </c>
      <c r="AQ60" s="64">
        <v>1</v>
      </c>
      <c r="AR60" s="64">
        <v>1</v>
      </c>
      <c r="AS60" s="64"/>
      <c r="AT60" s="64"/>
      <c r="AU60" s="64">
        <v>1</v>
      </c>
      <c r="AV60" s="64">
        <v>1</v>
      </c>
      <c r="AW60" s="64">
        <v>1</v>
      </c>
      <c r="AX60" s="64">
        <v>1</v>
      </c>
      <c r="AY60" s="64"/>
      <c r="AZ60" s="64"/>
      <c r="BA60" s="64"/>
      <c r="BB60" s="64"/>
      <c r="BC60" s="64"/>
      <c r="BD60" s="64"/>
    </row>
    <row r="61" spans="1:71" x14ac:dyDescent="0.35">
      <c r="A61" s="64"/>
      <c r="B61" s="64" t="s">
        <v>213</v>
      </c>
      <c r="C61" s="68" t="s">
        <v>99</v>
      </c>
      <c r="D61" s="49" t="s">
        <v>215</v>
      </c>
      <c r="E61" s="47">
        <v>32304</v>
      </c>
      <c r="F61" s="64" t="s">
        <v>2</v>
      </c>
      <c r="G61" s="65">
        <v>0.52083333333333304</v>
      </c>
      <c r="H61" s="65"/>
      <c r="I61" s="65">
        <f t="shared" si="17"/>
        <v>-0.52083333333333304</v>
      </c>
      <c r="J61" s="64">
        <f t="shared" si="18"/>
        <v>0</v>
      </c>
      <c r="K61" s="65" t="str">
        <f t="shared" si="19"/>
        <v>0</v>
      </c>
      <c r="L61" s="64">
        <f t="shared" si="20"/>
        <v>0</v>
      </c>
      <c r="M61" s="64">
        <f t="shared" si="21"/>
        <v>0</v>
      </c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</row>
    <row r="62" spans="1:71" x14ac:dyDescent="0.35">
      <c r="A62" s="64"/>
      <c r="B62" s="64" t="s">
        <v>213</v>
      </c>
      <c r="C62" s="68" t="s">
        <v>99</v>
      </c>
      <c r="D62" s="49" t="s">
        <v>153</v>
      </c>
      <c r="E62" s="47">
        <v>31088</v>
      </c>
      <c r="F62" s="64" t="s">
        <v>2</v>
      </c>
      <c r="G62" s="65">
        <v>0.5625</v>
      </c>
      <c r="H62" s="65"/>
      <c r="I62" s="65">
        <f t="shared" si="17"/>
        <v>-0.5625</v>
      </c>
      <c r="J62" s="64">
        <f t="shared" si="18"/>
        <v>0</v>
      </c>
      <c r="K62" s="65" t="str">
        <f t="shared" si="19"/>
        <v>0</v>
      </c>
      <c r="L62" s="64">
        <f t="shared" si="20"/>
        <v>0</v>
      </c>
      <c r="M62" s="64">
        <f t="shared" si="21"/>
        <v>0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</row>
    <row r="63" spans="1:71" x14ac:dyDescent="0.35">
      <c r="A63" s="64">
        <v>43</v>
      </c>
      <c r="B63" s="64" t="s">
        <v>133</v>
      </c>
      <c r="C63" s="68" t="s">
        <v>99</v>
      </c>
      <c r="D63" s="49" t="s">
        <v>136</v>
      </c>
      <c r="E63" s="47">
        <v>41931</v>
      </c>
      <c r="F63" s="64" t="s">
        <v>2</v>
      </c>
      <c r="G63" s="65">
        <v>0.39583333333333331</v>
      </c>
      <c r="H63" s="65">
        <v>0.58958333333333335</v>
      </c>
      <c r="I63" s="65">
        <f t="shared" si="17"/>
        <v>0.19375000000000003</v>
      </c>
      <c r="J63" s="64">
        <f t="shared" si="18"/>
        <v>56</v>
      </c>
      <c r="K63" s="65" t="str">
        <f t="shared" si="19"/>
        <v>0</v>
      </c>
      <c r="L63" s="64">
        <f t="shared" si="20"/>
        <v>0</v>
      </c>
      <c r="M63" s="64">
        <f t="shared" si="21"/>
        <v>56</v>
      </c>
      <c r="N63" s="64">
        <v>1</v>
      </c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>
        <v>1</v>
      </c>
      <c r="AL63" s="64"/>
      <c r="AM63" s="64">
        <v>1</v>
      </c>
      <c r="AN63" s="64"/>
      <c r="AO63" s="64">
        <v>1</v>
      </c>
      <c r="AP63" s="64">
        <v>1</v>
      </c>
      <c r="AQ63" s="64">
        <v>1</v>
      </c>
      <c r="AR63" s="64">
        <v>1</v>
      </c>
      <c r="AS63" s="64"/>
      <c r="AT63" s="64"/>
      <c r="AU63" s="64">
        <v>1</v>
      </c>
      <c r="AV63" s="64">
        <v>1</v>
      </c>
      <c r="AW63" s="64">
        <v>1</v>
      </c>
      <c r="AX63" s="64"/>
      <c r="AY63" s="64"/>
      <c r="AZ63" s="64">
        <v>1</v>
      </c>
      <c r="BA63" s="64">
        <v>1</v>
      </c>
      <c r="BB63" s="64"/>
      <c r="BC63" s="64"/>
      <c r="BD63" s="64">
        <v>1</v>
      </c>
    </row>
    <row r="64" spans="1:71" x14ac:dyDescent="0.35">
      <c r="A64" s="64"/>
      <c r="B64" s="64" t="s">
        <v>133</v>
      </c>
      <c r="C64" s="68" t="s">
        <v>99</v>
      </c>
      <c r="D64" s="49" t="s">
        <v>135</v>
      </c>
      <c r="E64" s="47">
        <v>30087</v>
      </c>
      <c r="F64" s="64" t="s">
        <v>2</v>
      </c>
      <c r="G64" s="65">
        <v>0.64583333333333304</v>
      </c>
      <c r="H64" s="65"/>
      <c r="I64" s="65">
        <f t="shared" si="17"/>
        <v>-0.64583333333333304</v>
      </c>
      <c r="J64" s="64">
        <f t="shared" si="18"/>
        <v>0</v>
      </c>
      <c r="K64" s="65" t="str">
        <f t="shared" si="19"/>
        <v>0</v>
      </c>
      <c r="L64" s="64">
        <f t="shared" si="20"/>
        <v>0</v>
      </c>
      <c r="M64" s="64">
        <f t="shared" si="21"/>
        <v>0</v>
      </c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</row>
    <row r="65" spans="1:56" x14ac:dyDescent="0.35">
      <c r="A65" s="64"/>
      <c r="B65" s="64" t="s">
        <v>133</v>
      </c>
      <c r="C65" s="68" t="s">
        <v>99</v>
      </c>
      <c r="D65" s="49" t="s">
        <v>134</v>
      </c>
      <c r="E65" s="47">
        <v>28815</v>
      </c>
      <c r="F65" s="64" t="s">
        <v>2</v>
      </c>
      <c r="G65" s="65">
        <v>0.6875</v>
      </c>
      <c r="H65" s="65"/>
      <c r="I65" s="65">
        <f t="shared" si="17"/>
        <v>-0.6875</v>
      </c>
      <c r="J65" s="64">
        <f t="shared" si="18"/>
        <v>0</v>
      </c>
      <c r="K65" s="65" t="str">
        <f t="shared" si="19"/>
        <v>0</v>
      </c>
      <c r="L65" s="64">
        <f t="shared" si="20"/>
        <v>0</v>
      </c>
      <c r="M65" s="64">
        <f t="shared" si="21"/>
        <v>0</v>
      </c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</row>
    <row r="66" spans="1:56" x14ac:dyDescent="0.35">
      <c r="W66" s="7"/>
      <c r="Z66" s="6"/>
    </row>
    <row r="67" spans="1:56" x14ac:dyDescent="0.35">
      <c r="Z67" s="6"/>
    </row>
    <row r="68" spans="1:56" x14ac:dyDescent="0.35">
      <c r="W68" s="7"/>
      <c r="Z68" s="6"/>
    </row>
    <row r="69" spans="1:56" x14ac:dyDescent="0.35">
      <c r="W69" s="7"/>
      <c r="Z69" s="6"/>
    </row>
    <row r="70" spans="1:56" x14ac:dyDescent="0.35">
      <c r="Z70" s="6"/>
    </row>
    <row r="71" spans="1:56" x14ac:dyDescent="0.35">
      <c r="Z71" s="6"/>
    </row>
    <row r="72" spans="1:56" x14ac:dyDescent="0.35">
      <c r="Z72" s="6"/>
    </row>
    <row r="73" spans="1:56" x14ac:dyDescent="0.35">
      <c r="Z73" s="6"/>
    </row>
    <row r="74" spans="1:56" x14ac:dyDescent="0.35">
      <c r="W74" s="7"/>
      <c r="Z74" s="6"/>
    </row>
    <row r="75" spans="1:56" x14ac:dyDescent="0.35">
      <c r="W75" s="7"/>
      <c r="Z75" s="6"/>
    </row>
    <row r="76" spans="1:56" x14ac:dyDescent="0.35">
      <c r="V76" s="8"/>
      <c r="Z76" s="6"/>
    </row>
    <row r="77" spans="1:56" x14ac:dyDescent="0.35">
      <c r="Z77" s="6"/>
    </row>
    <row r="78" spans="1:56" x14ac:dyDescent="0.35">
      <c r="Z78" s="6"/>
    </row>
    <row r="79" spans="1:56" x14ac:dyDescent="0.35">
      <c r="W79" s="7"/>
      <c r="Z79" s="6"/>
    </row>
    <row r="80" spans="1:56" x14ac:dyDescent="0.35">
      <c r="W80" s="7"/>
      <c r="Z80" s="6"/>
    </row>
    <row r="81" spans="26:26" x14ac:dyDescent="0.35">
      <c r="Z81" s="6"/>
    </row>
  </sheetData>
  <autoFilter ref="A7:BI56"/>
  <sortState ref="A8:BS13">
    <sortCondition ref="N8:N13"/>
  </sortState>
  <dataConsolidate/>
  <mergeCells count="770">
    <mergeCell ref="BS56:BS58"/>
    <mergeCell ref="BE56:BE58"/>
    <mergeCell ref="BF56:BF58"/>
    <mergeCell ref="BG56:BG58"/>
    <mergeCell ref="BH56:BH58"/>
    <mergeCell ref="BI56:BI58"/>
    <mergeCell ref="BJ56:BJ58"/>
    <mergeCell ref="BK56:BK58"/>
    <mergeCell ref="BL56:BL58"/>
    <mergeCell ref="BS47:BS48"/>
    <mergeCell ref="BE54:BE55"/>
    <mergeCell ref="BF54:BF55"/>
    <mergeCell ref="BG54:BG55"/>
    <mergeCell ref="BH54:BH55"/>
    <mergeCell ref="BI54:BI55"/>
    <mergeCell ref="BJ54:BJ55"/>
    <mergeCell ref="BK54:BK55"/>
    <mergeCell ref="BP54:BP55"/>
    <mergeCell ref="BQ54:BQ55"/>
    <mergeCell ref="BR54:BR55"/>
    <mergeCell ref="BS54:BS55"/>
    <mergeCell ref="BN54:BN55"/>
    <mergeCell ref="BO54:BO55"/>
    <mergeCell ref="BM56:BM58"/>
    <mergeCell ref="BN56:BN58"/>
    <mergeCell ref="BO56:BO58"/>
    <mergeCell ref="BP56:BP58"/>
    <mergeCell ref="BQ56:BQ58"/>
    <mergeCell ref="BR56:BR58"/>
    <mergeCell ref="BL54:BL55"/>
    <mergeCell ref="BM54:BM55"/>
    <mergeCell ref="BS45:BS46"/>
    <mergeCell ref="BE47:BE48"/>
    <mergeCell ref="BF47:BF48"/>
    <mergeCell ref="BG47:BG48"/>
    <mergeCell ref="BH47:BH48"/>
    <mergeCell ref="BI47:BI48"/>
    <mergeCell ref="BJ47:BJ48"/>
    <mergeCell ref="BK47:BK48"/>
    <mergeCell ref="BL47:BL48"/>
    <mergeCell ref="BM47:BM48"/>
    <mergeCell ref="BS42:BS44"/>
    <mergeCell ref="BE45:BE46"/>
    <mergeCell ref="BF45:BF46"/>
    <mergeCell ref="BG45:BG46"/>
    <mergeCell ref="BH45:BH46"/>
    <mergeCell ref="BI45:BI46"/>
    <mergeCell ref="BJ45:BJ46"/>
    <mergeCell ref="BK45:BK46"/>
    <mergeCell ref="BL45:BL46"/>
    <mergeCell ref="BS38:BS41"/>
    <mergeCell ref="BE42:BE44"/>
    <mergeCell ref="BF42:BF44"/>
    <mergeCell ref="BG42:BG44"/>
    <mergeCell ref="BH42:BH44"/>
    <mergeCell ref="BF38:BF41"/>
    <mergeCell ref="BG38:BG41"/>
    <mergeCell ref="BP42:BP44"/>
    <mergeCell ref="BQ42:BQ44"/>
    <mergeCell ref="BL38:BL41"/>
    <mergeCell ref="BM38:BM41"/>
    <mergeCell ref="BN38:BN41"/>
    <mergeCell ref="BO38:BO41"/>
    <mergeCell ref="BP38:BP41"/>
    <mergeCell ref="BQ38:BQ41"/>
    <mergeCell ref="BR38:BR41"/>
    <mergeCell ref="BI42:BI44"/>
    <mergeCell ref="BJ42:BJ44"/>
    <mergeCell ref="BK42:BK44"/>
    <mergeCell ref="BL42:BL44"/>
    <mergeCell ref="BM42:BM44"/>
    <mergeCell ref="BN42:BN44"/>
    <mergeCell ref="BO42:BO44"/>
    <mergeCell ref="BR42:BR44"/>
    <mergeCell ref="AE56:AE59"/>
    <mergeCell ref="AF56:AF59"/>
    <mergeCell ref="AG56:AG59"/>
    <mergeCell ref="AH56:AH59"/>
    <mergeCell ref="AI56:AI59"/>
    <mergeCell ref="AJ56:AJ59"/>
    <mergeCell ref="AT54:AT55"/>
    <mergeCell ref="AS54:AS55"/>
    <mergeCell ref="AU38:AU39"/>
    <mergeCell ref="AM54:AM55"/>
    <mergeCell ref="AN54:AN55"/>
    <mergeCell ref="AO54:AO55"/>
    <mergeCell ref="AP54:AP55"/>
    <mergeCell ref="AQ54:AQ55"/>
    <mergeCell ref="AR54:AR55"/>
    <mergeCell ref="AK56:AK59"/>
    <mergeCell ref="AL56:AL59"/>
    <mergeCell ref="AM56:AM59"/>
    <mergeCell ref="AN56:AN59"/>
    <mergeCell ref="AO56:AO59"/>
    <mergeCell ref="AP56:AP59"/>
    <mergeCell ref="AQ56:AQ59"/>
    <mergeCell ref="AR56:AR59"/>
    <mergeCell ref="AM44:AM45"/>
    <mergeCell ref="AF46:AF47"/>
    <mergeCell ref="AG46:AG47"/>
    <mergeCell ref="AJ52:AJ53"/>
    <mergeCell ref="V54:V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E54:AE55"/>
    <mergeCell ref="AF54:AF55"/>
    <mergeCell ref="AG54:AG55"/>
    <mergeCell ref="AH54:AH55"/>
    <mergeCell ref="AI54:AI55"/>
    <mergeCell ref="AJ54:AJ55"/>
    <mergeCell ref="AF52:AF53"/>
    <mergeCell ref="AG52:AG53"/>
    <mergeCell ref="AE52:AE53"/>
    <mergeCell ref="AK54:AK55"/>
    <mergeCell ref="AL54:AL55"/>
    <mergeCell ref="P54:P55"/>
    <mergeCell ref="Q54:Q55"/>
    <mergeCell ref="R54:R55"/>
    <mergeCell ref="S54:S55"/>
    <mergeCell ref="T54:T55"/>
    <mergeCell ref="P52:P53"/>
    <mergeCell ref="Q52:Q53"/>
    <mergeCell ref="R52:R53"/>
    <mergeCell ref="AJ38:AJ39"/>
    <mergeCell ref="AH40:AH41"/>
    <mergeCell ref="AI40:AI41"/>
    <mergeCell ref="AJ40:AJ41"/>
    <mergeCell ref="AC44:AC45"/>
    <mergeCell ref="AD44:AD45"/>
    <mergeCell ref="AE44:AE45"/>
    <mergeCell ref="AF44:AF45"/>
    <mergeCell ref="AG44:AG45"/>
    <mergeCell ref="AH44:AH45"/>
    <mergeCell ref="AI44:AI45"/>
    <mergeCell ref="AJ44:AJ45"/>
    <mergeCell ref="AB44:AB45"/>
    <mergeCell ref="AE46:AE47"/>
    <mergeCell ref="I54:I55"/>
    <mergeCell ref="J54:J55"/>
    <mergeCell ref="K54:K55"/>
    <mergeCell ref="L54:L55"/>
    <mergeCell ref="M54:M55"/>
    <mergeCell ref="N54:N55"/>
    <mergeCell ref="O54:O55"/>
    <mergeCell ref="I52:I53"/>
    <mergeCell ref="O52:O53"/>
    <mergeCell ref="H54:H55"/>
    <mergeCell ref="H52:H53"/>
    <mergeCell ref="G38:G39"/>
    <mergeCell ref="G40:G41"/>
    <mergeCell ref="G52:G53"/>
    <mergeCell ref="G56:G59"/>
    <mergeCell ref="H38:H39"/>
    <mergeCell ref="H44:H45"/>
    <mergeCell ref="F54:F55"/>
    <mergeCell ref="AZ52:AZ53"/>
    <mergeCell ref="W52:W53"/>
    <mergeCell ref="X52:X53"/>
    <mergeCell ref="Y52:Y53"/>
    <mergeCell ref="BR52:BR53"/>
    <mergeCell ref="BS52:BS53"/>
    <mergeCell ref="BI52:BI53"/>
    <mergeCell ref="BJ52:BJ53"/>
    <mergeCell ref="BK52:BK53"/>
    <mergeCell ref="BL52:BL53"/>
    <mergeCell ref="BM52:BM53"/>
    <mergeCell ref="BN52:BN53"/>
    <mergeCell ref="BO52:BO53"/>
    <mergeCell ref="S52:S53"/>
    <mergeCell ref="T52:T53"/>
    <mergeCell ref="U52:U53"/>
    <mergeCell ref="BR49:BR51"/>
    <mergeCell ref="AH52:AH53"/>
    <mergeCell ref="AI52:AI53"/>
    <mergeCell ref="BP49:BP51"/>
    <mergeCell ref="BQ49:BQ51"/>
    <mergeCell ref="U54:U55"/>
    <mergeCell ref="BP52:BP53"/>
    <mergeCell ref="BQ52:BQ53"/>
    <mergeCell ref="BB52:BB53"/>
    <mergeCell ref="BC52:BC53"/>
    <mergeCell ref="BD52:BD53"/>
    <mergeCell ref="BE52:BE53"/>
    <mergeCell ref="BF52:BF53"/>
    <mergeCell ref="BG52:BG53"/>
    <mergeCell ref="BH52:BH53"/>
    <mergeCell ref="AT52:AT53"/>
    <mergeCell ref="AU52:AU53"/>
    <mergeCell ref="AV52:AV53"/>
    <mergeCell ref="AW52:AW53"/>
    <mergeCell ref="AX52:AX53"/>
    <mergeCell ref="AY52:AY53"/>
    <mergeCell ref="AR52:AR53"/>
    <mergeCell ref="AS52:AS53"/>
    <mergeCell ref="V52:V53"/>
    <mergeCell ref="AO52:AO53"/>
    <mergeCell ref="AP52:AP53"/>
    <mergeCell ref="AQ52:AQ53"/>
    <mergeCell ref="AL50:AL51"/>
    <mergeCell ref="AM50:AM51"/>
    <mergeCell ref="AN50:AN51"/>
    <mergeCell ref="AO50:AO51"/>
    <mergeCell ref="AP50:AP51"/>
    <mergeCell ref="AQ50:AQ51"/>
    <mergeCell ref="BS49:BS51"/>
    <mergeCell ref="BG49:BG51"/>
    <mergeCell ref="BH49:BH51"/>
    <mergeCell ref="BI49:BI51"/>
    <mergeCell ref="BJ49:BJ51"/>
    <mergeCell ref="BK49:BK51"/>
    <mergeCell ref="BL49:BL51"/>
    <mergeCell ref="BM49:BM51"/>
    <mergeCell ref="BN49:BN51"/>
    <mergeCell ref="BO49:BO51"/>
    <mergeCell ref="BR45:BR46"/>
    <mergeCell ref="BP47:BP48"/>
    <mergeCell ref="BQ47:BQ48"/>
    <mergeCell ref="BR47:BR48"/>
    <mergeCell ref="BO45:BO46"/>
    <mergeCell ref="BP45:BP46"/>
    <mergeCell ref="BQ45:BQ46"/>
    <mergeCell ref="BE49:BE51"/>
    <mergeCell ref="BF49:BF51"/>
    <mergeCell ref="BM45:BM46"/>
    <mergeCell ref="BN45:BN46"/>
    <mergeCell ref="BN47:BN48"/>
    <mergeCell ref="BO47:BO48"/>
    <mergeCell ref="AN44:AN45"/>
    <mergeCell ref="AO44:AO45"/>
    <mergeCell ref="AP44:AP45"/>
    <mergeCell ref="AQ44:AQ45"/>
    <mergeCell ref="AR44:AR45"/>
    <mergeCell ref="AS44:AS45"/>
    <mergeCell ref="AT44:AT45"/>
    <mergeCell ref="B50:B51"/>
    <mergeCell ref="G42:G43"/>
    <mergeCell ref="G44:G45"/>
    <mergeCell ref="G46:G47"/>
    <mergeCell ref="G48:G49"/>
    <mergeCell ref="G50:G51"/>
    <mergeCell ref="AE42:AE43"/>
    <mergeCell ref="AF42:AF43"/>
    <mergeCell ref="AG42:AG43"/>
    <mergeCell ref="AH42:AH43"/>
    <mergeCell ref="AI42:AI43"/>
    <mergeCell ref="AJ42:AJ43"/>
    <mergeCell ref="AK42:AK43"/>
    <mergeCell ref="AL42:AL43"/>
    <mergeCell ref="R44:R45"/>
    <mergeCell ref="AK44:AK45"/>
    <mergeCell ref="AL44:AL45"/>
    <mergeCell ref="B3:F3"/>
    <mergeCell ref="A37:F37"/>
    <mergeCell ref="BH38:BH41"/>
    <mergeCell ref="BI38:BI41"/>
    <mergeCell ref="BJ38:BJ41"/>
    <mergeCell ref="BK38:BK41"/>
    <mergeCell ref="BE38:BE41"/>
    <mergeCell ref="AT38:AT39"/>
    <mergeCell ref="AT40:AT41"/>
    <mergeCell ref="AV38:AV39"/>
    <mergeCell ref="AW38:AW39"/>
    <mergeCell ref="A63:A65"/>
    <mergeCell ref="B63:B65"/>
    <mergeCell ref="C63:C65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50:A51"/>
    <mergeCell ref="A52:A53"/>
    <mergeCell ref="B52:B53"/>
    <mergeCell ref="C50:C51"/>
    <mergeCell ref="A56:A59"/>
    <mergeCell ref="B56:B59"/>
    <mergeCell ref="C56:C59"/>
    <mergeCell ref="A60:A62"/>
    <mergeCell ref="C52:C53"/>
    <mergeCell ref="C54:C55"/>
    <mergeCell ref="A54:A55"/>
    <mergeCell ref="B54:B55"/>
    <mergeCell ref="B60:B62"/>
    <mergeCell ref="C60:C62"/>
    <mergeCell ref="G60:G62"/>
    <mergeCell ref="G63:G65"/>
    <mergeCell ref="F38:F39"/>
    <mergeCell ref="F40:F41"/>
    <mergeCell ref="F42:F43"/>
    <mergeCell ref="F44:F45"/>
    <mergeCell ref="F46:F47"/>
    <mergeCell ref="F48:F49"/>
    <mergeCell ref="F50:F51"/>
    <mergeCell ref="F52:F53"/>
    <mergeCell ref="F56:F59"/>
    <mergeCell ref="F60:F62"/>
    <mergeCell ref="F63:F65"/>
    <mergeCell ref="G54:G55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AE38:AE39"/>
    <mergeCell ref="AF38:AF39"/>
    <mergeCell ref="AG38:AG39"/>
    <mergeCell ref="AH38:AH39"/>
    <mergeCell ref="AI38:AI39"/>
    <mergeCell ref="AK38:AK39"/>
    <mergeCell ref="AL38:AL39"/>
    <mergeCell ref="AM38:AM39"/>
    <mergeCell ref="AN38:AN39"/>
    <mergeCell ref="AO38:AO39"/>
    <mergeCell ref="AP38:AP39"/>
    <mergeCell ref="AQ38:AQ39"/>
    <mergeCell ref="AR38:AR39"/>
    <mergeCell ref="AS38:AS39"/>
    <mergeCell ref="AX38:AX39"/>
    <mergeCell ref="AY38:AY39"/>
    <mergeCell ref="AZ38:AZ39"/>
    <mergeCell ref="BA38:BA39"/>
    <mergeCell ref="BB38:BB39"/>
    <mergeCell ref="BC38:BC39"/>
    <mergeCell ref="BD38:BD39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  <mergeCell ref="AE40:AE41"/>
    <mergeCell ref="AF40:AF41"/>
    <mergeCell ref="AG40:AG41"/>
    <mergeCell ref="AK40:AK41"/>
    <mergeCell ref="AL40:AL41"/>
    <mergeCell ref="AM40:AM41"/>
    <mergeCell ref="AN40:AN41"/>
    <mergeCell ref="AO40:AO41"/>
    <mergeCell ref="AP40:AP41"/>
    <mergeCell ref="AQ40:AQ41"/>
    <mergeCell ref="AR40:AR41"/>
    <mergeCell ref="AS40:AS41"/>
    <mergeCell ref="AU40:AU41"/>
    <mergeCell ref="AV40:AV41"/>
    <mergeCell ref="AW40:AW41"/>
    <mergeCell ref="AX40:AX41"/>
    <mergeCell ref="AY40:AY41"/>
    <mergeCell ref="AZ40:AZ41"/>
    <mergeCell ref="BA40:BA41"/>
    <mergeCell ref="BB40:BB41"/>
    <mergeCell ref="BC40:BC41"/>
    <mergeCell ref="BD40:BD41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V42:V43"/>
    <mergeCell ref="W42:W43"/>
    <mergeCell ref="X42:X43"/>
    <mergeCell ref="Y42:Y43"/>
    <mergeCell ref="Z42:Z43"/>
    <mergeCell ref="AA42:AA43"/>
    <mergeCell ref="AB42:AB43"/>
    <mergeCell ref="AC42:AC43"/>
    <mergeCell ref="AD42:AD43"/>
    <mergeCell ref="AM42:AM43"/>
    <mergeCell ref="AN42:AN43"/>
    <mergeCell ref="AO42:AO43"/>
    <mergeCell ref="AP42:AP43"/>
    <mergeCell ref="AQ42:AQ43"/>
    <mergeCell ref="AR42:AR43"/>
    <mergeCell ref="AS42:AS43"/>
    <mergeCell ref="AT42:AT43"/>
    <mergeCell ref="AU42:AU43"/>
    <mergeCell ref="AV42:AV43"/>
    <mergeCell ref="AW42:AW43"/>
    <mergeCell ref="AX42:AX43"/>
    <mergeCell ref="AY42:AY43"/>
    <mergeCell ref="AZ42:AZ43"/>
    <mergeCell ref="BA42:BA43"/>
    <mergeCell ref="BB42:BB43"/>
    <mergeCell ref="BC42:BC43"/>
    <mergeCell ref="BD42:BD43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S44:S45"/>
    <mergeCell ref="T44:T45"/>
    <mergeCell ref="U44:U45"/>
    <mergeCell ref="V44:V45"/>
    <mergeCell ref="W44:W45"/>
    <mergeCell ref="X44:X45"/>
    <mergeCell ref="Y44:Y45"/>
    <mergeCell ref="Z44:Z45"/>
    <mergeCell ref="AA44:AA45"/>
    <mergeCell ref="AU44:AU45"/>
    <mergeCell ref="AV44:AV45"/>
    <mergeCell ref="AW44:AW45"/>
    <mergeCell ref="AX44:AX45"/>
    <mergeCell ref="AY44:AY45"/>
    <mergeCell ref="AZ44:AZ45"/>
    <mergeCell ref="BA44:BA45"/>
    <mergeCell ref="BB44:BB45"/>
    <mergeCell ref="BC44:BC45"/>
    <mergeCell ref="BD44:BD45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AH46:AH47"/>
    <mergeCell ref="AI46:AI47"/>
    <mergeCell ref="AJ46:AJ47"/>
    <mergeCell ref="AK46:AK47"/>
    <mergeCell ref="AL46:AL47"/>
    <mergeCell ref="AM46:AM47"/>
    <mergeCell ref="AN46:AN47"/>
    <mergeCell ref="AO46:AO47"/>
    <mergeCell ref="AP46:AP47"/>
    <mergeCell ref="AQ46:AQ47"/>
    <mergeCell ref="AR46:AR47"/>
    <mergeCell ref="AS46:AS47"/>
    <mergeCell ref="AT46:AT47"/>
    <mergeCell ref="AU46:AU47"/>
    <mergeCell ref="AV46:AV47"/>
    <mergeCell ref="AW46:AW47"/>
    <mergeCell ref="AX46:AX47"/>
    <mergeCell ref="AY46:AY47"/>
    <mergeCell ref="AZ46:AZ47"/>
    <mergeCell ref="BA46:BA47"/>
    <mergeCell ref="BB46:BB47"/>
    <mergeCell ref="BC46:BC47"/>
    <mergeCell ref="BD46:BD47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AA48:AA49"/>
    <mergeCell ref="AB48:AB49"/>
    <mergeCell ref="AC48:AC49"/>
    <mergeCell ref="AD48:AD49"/>
    <mergeCell ref="AE48:AE49"/>
    <mergeCell ref="AF48:AF49"/>
    <mergeCell ref="AG48:AG49"/>
    <mergeCell ref="AH48:AH49"/>
    <mergeCell ref="AI48:AI49"/>
    <mergeCell ref="AJ48:AJ49"/>
    <mergeCell ref="AK48:AK49"/>
    <mergeCell ref="AL48:AL49"/>
    <mergeCell ref="AM48:AM49"/>
    <mergeCell ref="AN48:AN49"/>
    <mergeCell ref="AO48:AO49"/>
    <mergeCell ref="AP48:AP49"/>
    <mergeCell ref="AQ48:AQ49"/>
    <mergeCell ref="AR48:AR49"/>
    <mergeCell ref="AS48:AS49"/>
    <mergeCell ref="AT48:AT49"/>
    <mergeCell ref="AU48:AU49"/>
    <mergeCell ref="AV48:AV49"/>
    <mergeCell ref="AW48:AW49"/>
    <mergeCell ref="AX48:AX49"/>
    <mergeCell ref="AY48:AY49"/>
    <mergeCell ref="AZ48:AZ49"/>
    <mergeCell ref="BA48:BA49"/>
    <mergeCell ref="BB48:BB49"/>
    <mergeCell ref="BC48:BC49"/>
    <mergeCell ref="BD48:BD49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W50:AW51"/>
    <mergeCell ref="AX50:AX51"/>
    <mergeCell ref="AY50:AY51"/>
    <mergeCell ref="AZ50:AZ51"/>
    <mergeCell ref="AC50:AC51"/>
    <mergeCell ref="AD50:AD51"/>
    <mergeCell ref="AE50:AE51"/>
    <mergeCell ref="AF50:AF51"/>
    <mergeCell ref="AG50:AG51"/>
    <mergeCell ref="AH50:AH51"/>
    <mergeCell ref="AI50:AI51"/>
    <mergeCell ref="AJ50:AJ51"/>
    <mergeCell ref="AK50:AK51"/>
    <mergeCell ref="BA50:BA51"/>
    <mergeCell ref="BB50:BB51"/>
    <mergeCell ref="BC50:BC51"/>
    <mergeCell ref="BD50:BD51"/>
    <mergeCell ref="J52:J53"/>
    <mergeCell ref="K52:K53"/>
    <mergeCell ref="L52:L53"/>
    <mergeCell ref="M52:M53"/>
    <mergeCell ref="N52:N53"/>
    <mergeCell ref="Z52:Z53"/>
    <mergeCell ref="AA52:AA53"/>
    <mergeCell ref="AB52:AB53"/>
    <mergeCell ref="AC52:AC53"/>
    <mergeCell ref="AD52:AD53"/>
    <mergeCell ref="AK52:AK53"/>
    <mergeCell ref="AL52:AL53"/>
    <mergeCell ref="AM52:AM53"/>
    <mergeCell ref="AN52:AN53"/>
    <mergeCell ref="BA52:BA53"/>
    <mergeCell ref="AR50:AR51"/>
    <mergeCell ref="AS50:AS51"/>
    <mergeCell ref="AT50:AT51"/>
    <mergeCell ref="AU50:AU51"/>
    <mergeCell ref="AV50:AV51"/>
    <mergeCell ref="AU54:AU55"/>
    <mergeCell ref="AV54:AV55"/>
    <mergeCell ref="AW54:AW55"/>
    <mergeCell ref="AX54:AX55"/>
    <mergeCell ref="AY54:AY55"/>
    <mergeCell ref="AZ54:AZ55"/>
    <mergeCell ref="BA54:BA55"/>
    <mergeCell ref="BB54:BB55"/>
    <mergeCell ref="BC54:BC55"/>
    <mergeCell ref="BD54:BD55"/>
    <mergeCell ref="H56:H59"/>
    <mergeCell ref="I56:I59"/>
    <mergeCell ref="J56:J59"/>
    <mergeCell ref="K56:K59"/>
    <mergeCell ref="L56:L59"/>
    <mergeCell ref="M56:M59"/>
    <mergeCell ref="N56:N59"/>
    <mergeCell ref="O56:O59"/>
    <mergeCell ref="P56:P59"/>
    <mergeCell ref="Q56:Q59"/>
    <mergeCell ref="R56:R59"/>
    <mergeCell ref="S56:S59"/>
    <mergeCell ref="T56:T59"/>
    <mergeCell ref="U56:U59"/>
    <mergeCell ref="V56:V59"/>
    <mergeCell ref="W56:W59"/>
    <mergeCell ref="X56:X59"/>
    <mergeCell ref="Y56:Y59"/>
    <mergeCell ref="Z56:Z59"/>
    <mergeCell ref="AA56:AA59"/>
    <mergeCell ref="AB56:AB59"/>
    <mergeCell ref="AC56:AC59"/>
    <mergeCell ref="AD56:AD59"/>
    <mergeCell ref="AS56:AS59"/>
    <mergeCell ref="AT56:AT59"/>
    <mergeCell ref="AU56:AU59"/>
    <mergeCell ref="AV56:AV59"/>
    <mergeCell ref="AW56:AW59"/>
    <mergeCell ref="AX56:AX59"/>
    <mergeCell ref="AY56:AY59"/>
    <mergeCell ref="AZ56:AZ59"/>
    <mergeCell ref="BA56:BA59"/>
    <mergeCell ref="BB56:BB59"/>
    <mergeCell ref="BC56:BC59"/>
    <mergeCell ref="BD56:BD59"/>
    <mergeCell ref="H60:H62"/>
    <mergeCell ref="I60:I62"/>
    <mergeCell ref="J60:J62"/>
    <mergeCell ref="K60:K62"/>
    <mergeCell ref="L60:L62"/>
    <mergeCell ref="M60:M62"/>
    <mergeCell ref="N60:N62"/>
    <mergeCell ref="O60:O62"/>
    <mergeCell ref="P60:P62"/>
    <mergeCell ref="Q60:Q62"/>
    <mergeCell ref="R60:R62"/>
    <mergeCell ref="S60:S62"/>
    <mergeCell ref="T60:T62"/>
    <mergeCell ref="U60:U62"/>
    <mergeCell ref="V60:V62"/>
    <mergeCell ref="W60:W62"/>
    <mergeCell ref="X60:X62"/>
    <mergeCell ref="Y60:Y62"/>
    <mergeCell ref="Z60:Z62"/>
    <mergeCell ref="AA60:AA62"/>
    <mergeCell ref="AB60:AB62"/>
    <mergeCell ref="AC60:AC62"/>
    <mergeCell ref="AD60:AD62"/>
    <mergeCell ref="AE60:AE62"/>
    <mergeCell ref="AF60:AF62"/>
    <mergeCell ref="AG60:AG62"/>
    <mergeCell ref="AH60:AH62"/>
    <mergeCell ref="AI60:AI62"/>
    <mergeCell ref="AJ60:AJ62"/>
    <mergeCell ref="AK60:AK62"/>
    <mergeCell ref="AL60:AL62"/>
    <mergeCell ref="AM60:AM62"/>
    <mergeCell ref="AN60:AN62"/>
    <mergeCell ref="AO60:AO62"/>
    <mergeCell ref="AP60:AP62"/>
    <mergeCell ref="AQ60:AQ62"/>
    <mergeCell ref="AR60:AR62"/>
    <mergeCell ref="AS60:AS62"/>
    <mergeCell ref="AT60:AT62"/>
    <mergeCell ref="AU60:AU62"/>
    <mergeCell ref="AV60:AV62"/>
    <mergeCell ref="AW60:AW62"/>
    <mergeCell ref="AX60:AX62"/>
    <mergeCell ref="AY60:AY62"/>
    <mergeCell ref="AZ60:AZ62"/>
    <mergeCell ref="BA60:BA62"/>
    <mergeCell ref="BB60:BB62"/>
    <mergeCell ref="BC60:BC62"/>
    <mergeCell ref="BD60:BD62"/>
    <mergeCell ref="H63:H65"/>
    <mergeCell ref="I63:I65"/>
    <mergeCell ref="J63:J65"/>
    <mergeCell ref="K63:K65"/>
    <mergeCell ref="L63:L65"/>
    <mergeCell ref="M63:M65"/>
    <mergeCell ref="N63:N65"/>
    <mergeCell ref="O63:O65"/>
    <mergeCell ref="P63:P65"/>
    <mergeCell ref="Q63:Q65"/>
    <mergeCell ref="R63:R65"/>
    <mergeCell ref="S63:S65"/>
    <mergeCell ref="T63:T65"/>
    <mergeCell ref="U63:U65"/>
    <mergeCell ref="V63:V65"/>
    <mergeCell ref="W63:W65"/>
    <mergeCell ref="X63:X65"/>
    <mergeCell ref="Y63:Y65"/>
    <mergeCell ref="Z63:Z65"/>
    <mergeCell ref="AA63:AA65"/>
    <mergeCell ref="AB63:AB65"/>
    <mergeCell ref="AC63:AC65"/>
    <mergeCell ref="AD63:AD65"/>
    <mergeCell ref="AE63:AE65"/>
    <mergeCell ref="AF63:AF65"/>
    <mergeCell ref="AG63:AG65"/>
    <mergeCell ref="AH63:AH65"/>
    <mergeCell ref="AI63:AI65"/>
    <mergeCell ref="AJ63:AJ65"/>
    <mergeCell ref="AK63:AK65"/>
    <mergeCell ref="AL63:AL65"/>
    <mergeCell ref="AM63:AM65"/>
    <mergeCell ref="AW63:AW65"/>
    <mergeCell ref="AX63:AX65"/>
    <mergeCell ref="AY63:AY65"/>
    <mergeCell ref="AZ63:AZ65"/>
    <mergeCell ref="BA63:BA65"/>
    <mergeCell ref="BB63:BB65"/>
    <mergeCell ref="BC63:BC65"/>
    <mergeCell ref="BD63:BD65"/>
    <mergeCell ref="AN63:AN65"/>
    <mergeCell ref="AO63:AO65"/>
    <mergeCell ref="AP63:AP65"/>
    <mergeCell ref="AQ63:AQ65"/>
    <mergeCell ref="AR63:AR65"/>
    <mergeCell ref="AS63:AS65"/>
    <mergeCell ref="AT63:AT65"/>
    <mergeCell ref="AU63:AU65"/>
    <mergeCell ref="AV63:AV65"/>
  </mergeCells>
  <pageMargins left="0.23622047244094491" right="0.23622047244094491" top="0.74803149606299213" bottom="0.74803149606299213" header="0.31496062992125984" footer="0.31496062992125984"/>
  <pageSetup paperSize="9" scale="25" fitToHeight="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J80"/>
  <sheetViews>
    <sheetView zoomScale="70" zoomScaleNormal="70" workbookViewId="0">
      <pane xSplit="4" ySplit="8" topLeftCell="E53" activePane="bottomRight" state="frozen"/>
      <selection activeCell="A7" sqref="A7"/>
      <selection pane="topRight" activeCell="E7" sqref="E7"/>
      <selection pane="bottomLeft" activeCell="A8" sqref="A8"/>
      <selection pane="bottomRight" activeCell="D70" sqref="D70"/>
    </sheetView>
  </sheetViews>
  <sheetFormatPr defaultRowHeight="14.5" x14ac:dyDescent="0.35"/>
  <cols>
    <col min="1" max="1" width="9" customWidth="1"/>
    <col min="2" max="2" width="16.54296875" customWidth="1"/>
    <col min="3" max="3" width="15.6328125" customWidth="1"/>
    <col min="4" max="4" width="20.7265625" customWidth="1"/>
    <col min="5" max="5" width="12.453125" customWidth="1"/>
    <col min="6" max="6" width="17.36328125" customWidth="1"/>
    <col min="7" max="7" width="10.08984375" customWidth="1"/>
    <col min="8" max="8" width="8.6328125" customWidth="1"/>
    <col min="9" max="14" width="10.453125" customWidth="1"/>
    <col min="15" max="21" width="5.6328125" customWidth="1"/>
    <col min="22" max="22" width="5.36328125" customWidth="1"/>
    <col min="23" max="25" width="5.6328125" customWidth="1"/>
    <col min="26" max="26" width="5.90625" customWidth="1"/>
    <col min="27" max="56" width="5.6328125" customWidth="1"/>
    <col min="58" max="58" width="13.54296875" customWidth="1"/>
  </cols>
  <sheetData>
    <row r="2" spans="1:62" ht="58.5" customHeight="1" x14ac:dyDescent="0.5">
      <c r="B2" s="70" t="s">
        <v>159</v>
      </c>
      <c r="C2" s="71"/>
      <c r="D2" s="71"/>
      <c r="E2" s="71"/>
      <c r="F2" s="71"/>
    </row>
    <row r="3" spans="1:62" ht="21" x14ac:dyDescent="0.5">
      <c r="B3" s="4" t="s">
        <v>160</v>
      </c>
      <c r="F3" s="30"/>
    </row>
    <row r="4" spans="1:62" x14ac:dyDescent="0.35">
      <c r="B4" s="5" t="s">
        <v>33</v>
      </c>
      <c r="D4" t="s">
        <v>88</v>
      </c>
    </row>
    <row r="5" spans="1:62" x14ac:dyDescent="0.35">
      <c r="B5" s="5"/>
    </row>
    <row r="6" spans="1:62" x14ac:dyDescent="0.35">
      <c r="B6" s="5"/>
    </row>
    <row r="7" spans="1:62" ht="16" thickBot="1" x14ac:dyDescent="0.4">
      <c r="B7" t="s">
        <v>32</v>
      </c>
      <c r="C7" s="2">
        <v>0.41666666666666669</v>
      </c>
      <c r="J7" s="1">
        <f>SUM(O7:BD7)</f>
        <v>218</v>
      </c>
      <c r="K7" s="1"/>
      <c r="L7" s="1"/>
      <c r="M7" s="1"/>
      <c r="N7" s="1"/>
      <c r="O7" s="1">
        <v>6</v>
      </c>
      <c r="P7" s="1">
        <v>5</v>
      </c>
      <c r="Q7" s="1">
        <v>5</v>
      </c>
      <c r="R7" s="1">
        <v>5</v>
      </c>
      <c r="S7" s="1">
        <v>6</v>
      </c>
      <c r="T7" s="1">
        <v>5</v>
      </c>
      <c r="U7" s="1">
        <v>6</v>
      </c>
      <c r="V7" s="1">
        <v>6</v>
      </c>
      <c r="W7" s="1">
        <v>9</v>
      </c>
      <c r="X7" s="1">
        <v>4</v>
      </c>
      <c r="Y7" s="1">
        <v>9</v>
      </c>
      <c r="Z7" s="1">
        <v>8</v>
      </c>
      <c r="AA7" s="1">
        <v>6</v>
      </c>
      <c r="AB7" s="1">
        <v>4</v>
      </c>
      <c r="AC7" s="1">
        <v>7</v>
      </c>
      <c r="AD7" s="1">
        <v>3</v>
      </c>
      <c r="AE7" s="1">
        <v>7</v>
      </c>
      <c r="AF7" s="1">
        <v>7</v>
      </c>
      <c r="AG7" s="1">
        <v>6</v>
      </c>
      <c r="AH7" s="1">
        <v>4</v>
      </c>
      <c r="AI7" s="1">
        <v>4</v>
      </c>
      <c r="AJ7" s="1">
        <v>4</v>
      </c>
      <c r="AK7" s="1">
        <v>4</v>
      </c>
      <c r="AL7" s="1">
        <v>4</v>
      </c>
      <c r="AM7" s="1">
        <v>4</v>
      </c>
      <c r="AN7" s="1">
        <v>6</v>
      </c>
      <c r="AO7" s="1">
        <v>7</v>
      </c>
      <c r="AP7" s="1">
        <v>4</v>
      </c>
      <c r="AQ7" s="1">
        <v>2</v>
      </c>
      <c r="AR7" s="1">
        <v>4</v>
      </c>
      <c r="AS7" s="1">
        <v>3</v>
      </c>
      <c r="AT7" s="1">
        <v>4</v>
      </c>
      <c r="AU7" s="1">
        <v>5</v>
      </c>
      <c r="AV7" s="1">
        <v>2</v>
      </c>
      <c r="AW7" s="1">
        <v>3</v>
      </c>
      <c r="AX7" s="1">
        <v>6</v>
      </c>
      <c r="AY7" s="1">
        <v>5</v>
      </c>
      <c r="AZ7" s="1">
        <v>6</v>
      </c>
      <c r="BA7" s="1">
        <v>7</v>
      </c>
      <c r="BB7" s="1">
        <v>4</v>
      </c>
      <c r="BC7" s="1">
        <v>4</v>
      </c>
      <c r="BD7" s="1">
        <v>8</v>
      </c>
    </row>
    <row r="8" spans="1:62" ht="77.25" customHeight="1" thickBot="1" x14ac:dyDescent="0.4">
      <c r="A8" s="13" t="s">
        <v>5</v>
      </c>
      <c r="B8" s="14" t="s">
        <v>1</v>
      </c>
      <c r="C8" s="14" t="s">
        <v>0</v>
      </c>
      <c r="D8" s="14" t="s">
        <v>3</v>
      </c>
      <c r="E8" s="15" t="s">
        <v>34</v>
      </c>
      <c r="F8" s="14" t="s">
        <v>4</v>
      </c>
      <c r="G8" s="16" t="s">
        <v>6</v>
      </c>
      <c r="H8" s="16" t="s">
        <v>7</v>
      </c>
      <c r="I8" s="16" t="s">
        <v>8</v>
      </c>
      <c r="J8" s="9" t="s">
        <v>27</v>
      </c>
      <c r="K8" s="9" t="s">
        <v>28</v>
      </c>
      <c r="L8" s="9" t="s">
        <v>29</v>
      </c>
      <c r="M8" s="9" t="s">
        <v>30</v>
      </c>
      <c r="N8" s="10" t="s">
        <v>31</v>
      </c>
      <c r="O8" s="17" t="s">
        <v>9</v>
      </c>
      <c r="P8" s="9" t="s">
        <v>10</v>
      </c>
      <c r="Q8" s="9" t="s">
        <v>41</v>
      </c>
      <c r="R8" s="9" t="s">
        <v>11</v>
      </c>
      <c r="S8" s="9" t="s">
        <v>12</v>
      </c>
      <c r="T8" s="9" t="s">
        <v>47</v>
      </c>
      <c r="U8" s="9" t="s">
        <v>13</v>
      </c>
      <c r="V8" s="9" t="s">
        <v>14</v>
      </c>
      <c r="W8" s="9" t="s">
        <v>15</v>
      </c>
      <c r="X8" s="9" t="s">
        <v>16</v>
      </c>
      <c r="Y8" s="9" t="s">
        <v>17</v>
      </c>
      <c r="Z8" s="9" t="s">
        <v>18</v>
      </c>
      <c r="AA8" s="9" t="s">
        <v>19</v>
      </c>
      <c r="AB8" s="9" t="s">
        <v>48</v>
      </c>
      <c r="AC8" s="9" t="s">
        <v>49</v>
      </c>
      <c r="AD8" s="9" t="s">
        <v>20</v>
      </c>
      <c r="AE8" s="9" t="s">
        <v>21</v>
      </c>
      <c r="AF8" s="9" t="s">
        <v>50</v>
      </c>
      <c r="AG8" s="9" t="s">
        <v>22</v>
      </c>
      <c r="AH8" s="9" t="s">
        <v>51</v>
      </c>
      <c r="AI8" s="9" t="s">
        <v>23</v>
      </c>
      <c r="AJ8" s="9" t="s">
        <v>24</v>
      </c>
      <c r="AK8" s="9" t="s">
        <v>25</v>
      </c>
      <c r="AL8" s="9" t="s">
        <v>52</v>
      </c>
      <c r="AM8" s="9" t="s">
        <v>26</v>
      </c>
      <c r="AN8" s="9" t="s">
        <v>53</v>
      </c>
      <c r="AO8" s="9" t="s">
        <v>36</v>
      </c>
      <c r="AP8" s="9" t="s">
        <v>37</v>
      </c>
      <c r="AQ8" s="9" t="s">
        <v>54</v>
      </c>
      <c r="AR8" s="9" t="s">
        <v>38</v>
      </c>
      <c r="AS8" s="9" t="s">
        <v>55</v>
      </c>
      <c r="AT8" s="9" t="s">
        <v>39</v>
      </c>
      <c r="AU8" s="9" t="s">
        <v>40</v>
      </c>
      <c r="AV8" s="9" t="s">
        <v>78</v>
      </c>
      <c r="AW8" s="9" t="s">
        <v>79</v>
      </c>
      <c r="AX8" s="9" t="s">
        <v>80</v>
      </c>
      <c r="AY8" s="9" t="s">
        <v>81</v>
      </c>
      <c r="AZ8" s="9" t="s">
        <v>82</v>
      </c>
      <c r="BA8" s="9" t="s">
        <v>83</v>
      </c>
      <c r="BB8" s="9" t="s">
        <v>84</v>
      </c>
      <c r="BC8" s="9" t="s">
        <v>85</v>
      </c>
      <c r="BD8" s="9" t="s">
        <v>86</v>
      </c>
    </row>
    <row r="9" spans="1:62" s="11" customFormat="1" ht="15" customHeight="1" x14ac:dyDescent="0.35">
      <c r="A9" s="93">
        <v>44</v>
      </c>
      <c r="B9" s="94" t="s">
        <v>216</v>
      </c>
      <c r="C9" s="93" t="s">
        <v>102</v>
      </c>
      <c r="D9" s="58" t="s">
        <v>217</v>
      </c>
      <c r="E9" s="59">
        <v>31648</v>
      </c>
      <c r="F9" s="60" t="s">
        <v>2</v>
      </c>
      <c r="G9" s="101">
        <v>0.39583333333333331</v>
      </c>
      <c r="H9" s="101">
        <v>0.80324074074074081</v>
      </c>
      <c r="I9" s="101">
        <f>H9-G9</f>
        <v>0.4074074074074075</v>
      </c>
      <c r="J9" s="93">
        <f t="shared" ref="J9:J40" si="0">SUMPRODUCT(O$7:BD$7,O9:BD9)</f>
        <v>104</v>
      </c>
      <c r="K9" s="101" t="str">
        <f>IF(I9-$C$7&lt;0,"0",I9-$C$7)</f>
        <v>0</v>
      </c>
      <c r="L9" s="93">
        <f>ROUNDUP(K9*1440,0)</f>
        <v>0</v>
      </c>
      <c r="M9" s="93">
        <f t="shared" ref="M9:M57" si="1">J9-L9</f>
        <v>104</v>
      </c>
      <c r="N9" s="93">
        <v>2</v>
      </c>
      <c r="O9" s="93">
        <v>1</v>
      </c>
      <c r="P9" s="93">
        <v>1</v>
      </c>
      <c r="Q9" s="93">
        <v>1</v>
      </c>
      <c r="R9" s="93">
        <v>1</v>
      </c>
      <c r="S9" s="93">
        <v>1</v>
      </c>
      <c r="T9" s="93">
        <v>1</v>
      </c>
      <c r="U9" s="93">
        <v>1</v>
      </c>
      <c r="V9" s="93">
        <v>1</v>
      </c>
      <c r="W9" s="93">
        <v>1</v>
      </c>
      <c r="X9" s="93">
        <v>1</v>
      </c>
      <c r="Y9" s="93">
        <v>1</v>
      </c>
      <c r="Z9" s="93">
        <v>1</v>
      </c>
      <c r="AA9" s="93"/>
      <c r="AB9" s="93"/>
      <c r="AC9" s="93"/>
      <c r="AD9" s="93">
        <v>1</v>
      </c>
      <c r="AE9" s="93">
        <v>1</v>
      </c>
      <c r="AF9" s="93"/>
      <c r="AG9" s="93">
        <v>1</v>
      </c>
      <c r="AH9" s="93"/>
      <c r="AI9" s="93">
        <v>1</v>
      </c>
      <c r="AJ9" s="93">
        <v>1</v>
      </c>
      <c r="AK9" s="93"/>
      <c r="AL9" s="93"/>
      <c r="AM9" s="93"/>
      <c r="AN9" s="93"/>
      <c r="AO9" s="93"/>
      <c r="AP9" s="93">
        <v>1</v>
      </c>
      <c r="AQ9" s="93">
        <v>1</v>
      </c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J9"/>
    </row>
    <row r="10" spans="1:62" s="11" customFormat="1" ht="15" customHeight="1" thickBot="1" x14ac:dyDescent="0.4">
      <c r="A10" s="77"/>
      <c r="B10" s="95" t="s">
        <v>216</v>
      </c>
      <c r="C10" s="77" t="s">
        <v>102</v>
      </c>
      <c r="D10" s="58" t="s">
        <v>218</v>
      </c>
      <c r="E10" s="59">
        <v>32004</v>
      </c>
      <c r="F10" s="60" t="s">
        <v>2</v>
      </c>
      <c r="G10" s="91">
        <v>0.39583333333333331</v>
      </c>
      <c r="H10" s="91"/>
      <c r="I10" s="91">
        <f t="shared" ref="I10:I66" si="2">H10-G10</f>
        <v>-0.39583333333333331</v>
      </c>
      <c r="J10" s="77">
        <f t="shared" si="0"/>
        <v>0</v>
      </c>
      <c r="K10" s="91" t="str">
        <f t="shared" ref="K10:K57" si="3">IF(I10-$C$7&lt;0,"0",I10-$C$7)</f>
        <v>0</v>
      </c>
      <c r="L10" s="77">
        <f t="shared" ref="L10:L57" si="4">ROUNDUP(K10*1440,0)</f>
        <v>0</v>
      </c>
      <c r="M10" s="77">
        <f t="shared" si="1"/>
        <v>0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J10"/>
    </row>
    <row r="11" spans="1:62" s="11" customFormat="1" x14ac:dyDescent="0.35">
      <c r="A11" s="93">
        <v>45</v>
      </c>
      <c r="B11" s="94" t="s">
        <v>219</v>
      </c>
      <c r="C11" s="93" t="s">
        <v>102</v>
      </c>
      <c r="D11" s="58" t="s">
        <v>61</v>
      </c>
      <c r="E11" s="59">
        <v>29766</v>
      </c>
      <c r="F11" s="60" t="s">
        <v>2</v>
      </c>
      <c r="G11" s="101">
        <v>0.39583333333333331</v>
      </c>
      <c r="H11" s="101">
        <v>0.81383101851851858</v>
      </c>
      <c r="I11" s="101">
        <f t="shared" si="2"/>
        <v>0.41799768518518526</v>
      </c>
      <c r="J11" s="93">
        <f t="shared" si="0"/>
        <v>114</v>
      </c>
      <c r="K11" s="101">
        <f t="shared" si="3"/>
        <v>1.3310185185185786E-3</v>
      </c>
      <c r="L11" s="93">
        <f t="shared" si="4"/>
        <v>2</v>
      </c>
      <c r="M11" s="93">
        <f t="shared" si="1"/>
        <v>112</v>
      </c>
      <c r="N11" s="93">
        <v>1</v>
      </c>
      <c r="O11" s="93">
        <v>1</v>
      </c>
      <c r="P11" s="93">
        <v>1</v>
      </c>
      <c r="Q11" s="93">
        <v>1</v>
      </c>
      <c r="R11" s="93">
        <v>1</v>
      </c>
      <c r="S11" s="93">
        <v>1</v>
      </c>
      <c r="T11" s="93"/>
      <c r="U11" s="93">
        <v>1</v>
      </c>
      <c r="V11" s="93">
        <v>1</v>
      </c>
      <c r="W11" s="93">
        <v>1</v>
      </c>
      <c r="X11" s="93"/>
      <c r="Y11" s="93">
        <v>1</v>
      </c>
      <c r="Z11" s="93">
        <v>1</v>
      </c>
      <c r="AA11" s="93"/>
      <c r="AB11" s="93">
        <v>1</v>
      </c>
      <c r="AC11" s="93">
        <v>1</v>
      </c>
      <c r="AD11" s="93"/>
      <c r="AE11" s="93">
        <v>1</v>
      </c>
      <c r="AF11" s="93">
        <v>1</v>
      </c>
      <c r="AG11" s="93">
        <v>1</v>
      </c>
      <c r="AH11" s="93">
        <v>1</v>
      </c>
      <c r="AI11" s="93">
        <v>1</v>
      </c>
      <c r="AJ11" s="93"/>
      <c r="AK11" s="93">
        <v>1</v>
      </c>
      <c r="AL11" s="93"/>
      <c r="AM11" s="93"/>
      <c r="AN11" s="93"/>
      <c r="AO11" s="93"/>
      <c r="AP11" s="93">
        <v>1</v>
      </c>
      <c r="AQ11" s="93">
        <v>1</v>
      </c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</row>
    <row r="12" spans="1:62" s="11" customFormat="1" x14ac:dyDescent="0.35">
      <c r="A12" s="77"/>
      <c r="B12" s="95" t="s">
        <v>219</v>
      </c>
      <c r="C12" s="77" t="s">
        <v>102</v>
      </c>
      <c r="D12" s="58" t="s">
        <v>220</v>
      </c>
      <c r="E12" s="59">
        <v>31402</v>
      </c>
      <c r="F12" s="60" t="s">
        <v>2</v>
      </c>
      <c r="G12" s="91">
        <v>0.39583333333333331</v>
      </c>
      <c r="H12" s="91"/>
      <c r="I12" s="91">
        <f t="shared" si="2"/>
        <v>-0.39583333333333331</v>
      </c>
      <c r="J12" s="77">
        <f t="shared" si="0"/>
        <v>0</v>
      </c>
      <c r="K12" s="91" t="str">
        <f t="shared" si="3"/>
        <v>0</v>
      </c>
      <c r="L12" s="77">
        <f t="shared" si="4"/>
        <v>0</v>
      </c>
      <c r="M12" s="77">
        <f t="shared" si="1"/>
        <v>0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</row>
    <row r="13" spans="1:62" s="40" customFormat="1" ht="15" customHeight="1" x14ac:dyDescent="0.35">
      <c r="A13" s="84">
        <v>46</v>
      </c>
      <c r="B13" s="96" t="s">
        <v>107</v>
      </c>
      <c r="C13" s="84" t="s">
        <v>105</v>
      </c>
      <c r="D13" s="49" t="s">
        <v>69</v>
      </c>
      <c r="E13" s="47">
        <v>32298</v>
      </c>
      <c r="F13" s="61" t="s">
        <v>2</v>
      </c>
      <c r="G13" s="87">
        <v>0.39583333333333331</v>
      </c>
      <c r="H13" s="87">
        <v>0.80087962962962955</v>
      </c>
      <c r="I13" s="87">
        <f t="shared" si="2"/>
        <v>0.40504629629629624</v>
      </c>
      <c r="J13" s="84">
        <f t="shared" si="0"/>
        <v>160</v>
      </c>
      <c r="K13" s="87" t="str">
        <f t="shared" si="3"/>
        <v>0</v>
      </c>
      <c r="L13" s="84">
        <f t="shared" si="4"/>
        <v>0</v>
      </c>
      <c r="M13" s="84">
        <f t="shared" si="1"/>
        <v>160</v>
      </c>
      <c r="N13" s="84">
        <v>1</v>
      </c>
      <c r="O13" s="84">
        <v>1</v>
      </c>
      <c r="P13" s="84">
        <v>1</v>
      </c>
      <c r="Q13" s="84">
        <v>1</v>
      </c>
      <c r="R13" s="84">
        <v>1</v>
      </c>
      <c r="S13" s="84">
        <v>1</v>
      </c>
      <c r="T13" s="84"/>
      <c r="U13" s="84">
        <v>1</v>
      </c>
      <c r="V13" s="84">
        <v>1</v>
      </c>
      <c r="W13" s="84">
        <v>1</v>
      </c>
      <c r="X13" s="84"/>
      <c r="Y13" s="84">
        <v>1</v>
      </c>
      <c r="Z13" s="84">
        <v>1</v>
      </c>
      <c r="AA13" s="84"/>
      <c r="AB13" s="84">
        <v>1</v>
      </c>
      <c r="AC13" s="84">
        <v>1</v>
      </c>
      <c r="AD13" s="84"/>
      <c r="AE13" s="84">
        <v>1</v>
      </c>
      <c r="AF13" s="84">
        <v>1</v>
      </c>
      <c r="AG13" s="84">
        <v>1</v>
      </c>
      <c r="AH13" s="84"/>
      <c r="AI13" s="84">
        <v>1</v>
      </c>
      <c r="AJ13" s="84"/>
      <c r="AK13" s="84"/>
      <c r="AL13" s="84"/>
      <c r="AM13" s="84">
        <v>1</v>
      </c>
      <c r="AN13" s="84"/>
      <c r="AO13" s="84">
        <v>1</v>
      </c>
      <c r="AP13" s="84">
        <v>1</v>
      </c>
      <c r="AQ13" s="84">
        <v>1</v>
      </c>
      <c r="AR13" s="84">
        <v>1</v>
      </c>
      <c r="AS13" s="84"/>
      <c r="AT13" s="84">
        <v>1</v>
      </c>
      <c r="AU13" s="84">
        <v>1</v>
      </c>
      <c r="AV13" s="84"/>
      <c r="AW13" s="84">
        <v>1</v>
      </c>
      <c r="AX13" s="84">
        <v>1</v>
      </c>
      <c r="AY13" s="84"/>
      <c r="AZ13" s="84">
        <v>1</v>
      </c>
      <c r="BA13" s="84">
        <v>1</v>
      </c>
      <c r="BB13" s="84"/>
      <c r="BC13" s="84"/>
      <c r="BD13" s="84">
        <v>1</v>
      </c>
    </row>
    <row r="14" spans="1:62" s="40" customFormat="1" x14ac:dyDescent="0.35">
      <c r="A14" s="86"/>
      <c r="B14" s="100" t="s">
        <v>107</v>
      </c>
      <c r="C14" s="86" t="s">
        <v>105</v>
      </c>
      <c r="D14" s="49" t="s">
        <v>108</v>
      </c>
      <c r="E14" s="47">
        <v>31976</v>
      </c>
      <c r="F14" s="61" t="s">
        <v>2</v>
      </c>
      <c r="G14" s="92">
        <v>0.39583333333333331</v>
      </c>
      <c r="H14" s="92"/>
      <c r="I14" s="92">
        <f t="shared" si="2"/>
        <v>-0.39583333333333331</v>
      </c>
      <c r="J14" s="86">
        <f t="shared" si="0"/>
        <v>0</v>
      </c>
      <c r="K14" s="92" t="str">
        <f t="shared" si="3"/>
        <v>0</v>
      </c>
      <c r="L14" s="86">
        <f t="shared" si="4"/>
        <v>0</v>
      </c>
      <c r="M14" s="86">
        <f t="shared" si="1"/>
        <v>0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</row>
    <row r="15" spans="1:62" s="40" customFormat="1" ht="15" customHeight="1" x14ac:dyDescent="0.35">
      <c r="A15" s="86"/>
      <c r="B15" s="100" t="s">
        <v>107</v>
      </c>
      <c r="C15" s="86" t="s">
        <v>105</v>
      </c>
      <c r="D15" s="49" t="s">
        <v>221</v>
      </c>
      <c r="E15" s="47">
        <v>31511</v>
      </c>
      <c r="F15" s="61" t="s">
        <v>2</v>
      </c>
      <c r="G15" s="92">
        <v>0.39583333333333331</v>
      </c>
      <c r="H15" s="92"/>
      <c r="I15" s="92">
        <f t="shared" si="2"/>
        <v>-0.39583333333333331</v>
      </c>
      <c r="J15" s="86">
        <f t="shared" si="0"/>
        <v>0</v>
      </c>
      <c r="K15" s="92" t="str">
        <f t="shared" si="3"/>
        <v>0</v>
      </c>
      <c r="L15" s="86">
        <f t="shared" si="4"/>
        <v>0</v>
      </c>
      <c r="M15" s="86">
        <f t="shared" si="1"/>
        <v>0</v>
      </c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</row>
    <row r="16" spans="1:62" s="40" customFormat="1" ht="15" customHeight="1" x14ac:dyDescent="0.35">
      <c r="A16" s="84">
        <v>47</v>
      </c>
      <c r="B16" s="96" t="s">
        <v>222</v>
      </c>
      <c r="C16" s="84" t="s">
        <v>105</v>
      </c>
      <c r="D16" s="49" t="s">
        <v>223</v>
      </c>
      <c r="E16" s="47">
        <v>32849</v>
      </c>
      <c r="F16" s="61" t="s">
        <v>2</v>
      </c>
      <c r="G16" s="87">
        <v>0.39583333333333331</v>
      </c>
      <c r="H16" s="87">
        <v>0.80199074074074073</v>
      </c>
      <c r="I16" s="87">
        <f t="shared" si="2"/>
        <v>0.40615740740740741</v>
      </c>
      <c r="J16" s="84">
        <f t="shared" si="0"/>
        <v>115</v>
      </c>
      <c r="K16" s="87" t="str">
        <f t="shared" si="3"/>
        <v>0</v>
      </c>
      <c r="L16" s="84">
        <f t="shared" si="4"/>
        <v>0</v>
      </c>
      <c r="M16" s="84">
        <f t="shared" si="1"/>
        <v>115</v>
      </c>
      <c r="N16" s="84">
        <v>8</v>
      </c>
      <c r="O16" s="84">
        <v>1</v>
      </c>
      <c r="P16" s="84">
        <v>1</v>
      </c>
      <c r="Q16" s="84">
        <v>1</v>
      </c>
      <c r="R16" s="84">
        <v>1</v>
      </c>
      <c r="S16" s="84">
        <v>1</v>
      </c>
      <c r="T16" s="84">
        <v>1</v>
      </c>
      <c r="U16" s="84">
        <v>1</v>
      </c>
      <c r="V16" s="84">
        <v>1</v>
      </c>
      <c r="W16" s="84">
        <v>1</v>
      </c>
      <c r="X16" s="84"/>
      <c r="Y16" s="84">
        <v>1</v>
      </c>
      <c r="Z16" s="84">
        <v>1</v>
      </c>
      <c r="AA16" s="84">
        <v>1</v>
      </c>
      <c r="AB16" s="84"/>
      <c r="AC16" s="84"/>
      <c r="AD16" s="84">
        <v>1</v>
      </c>
      <c r="AE16" s="84">
        <v>1</v>
      </c>
      <c r="AF16" s="84">
        <v>1</v>
      </c>
      <c r="AG16" s="84">
        <v>1</v>
      </c>
      <c r="AH16" s="84">
        <v>1</v>
      </c>
      <c r="AI16" s="84">
        <v>1</v>
      </c>
      <c r="AJ16" s="84">
        <v>1</v>
      </c>
      <c r="AK16" s="84">
        <v>1</v>
      </c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</row>
    <row r="17" spans="1:62" s="11" customFormat="1" ht="15" customHeight="1" x14ac:dyDescent="0.35">
      <c r="A17" s="86"/>
      <c r="B17" s="100" t="s">
        <v>222</v>
      </c>
      <c r="C17" s="86" t="s">
        <v>105</v>
      </c>
      <c r="D17" s="49" t="s">
        <v>224</v>
      </c>
      <c r="E17" s="47">
        <v>29499</v>
      </c>
      <c r="F17" s="61" t="s">
        <v>2</v>
      </c>
      <c r="G17" s="92">
        <v>0.39583333333333331</v>
      </c>
      <c r="H17" s="92"/>
      <c r="I17" s="92">
        <f t="shared" si="2"/>
        <v>-0.39583333333333331</v>
      </c>
      <c r="J17" s="86">
        <f t="shared" si="0"/>
        <v>0</v>
      </c>
      <c r="K17" s="92" t="str">
        <f t="shared" si="3"/>
        <v>0</v>
      </c>
      <c r="L17" s="86">
        <f t="shared" si="4"/>
        <v>0</v>
      </c>
      <c r="M17" s="86">
        <f t="shared" si="1"/>
        <v>0</v>
      </c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</row>
    <row r="18" spans="1:62" s="11" customFormat="1" ht="15" customHeight="1" x14ac:dyDescent="0.35">
      <c r="A18" s="86"/>
      <c r="B18" s="100" t="s">
        <v>222</v>
      </c>
      <c r="C18" s="86" t="s">
        <v>105</v>
      </c>
      <c r="D18" s="49" t="s">
        <v>225</v>
      </c>
      <c r="E18" s="47">
        <v>38506</v>
      </c>
      <c r="F18" s="61" t="s">
        <v>2</v>
      </c>
      <c r="G18" s="92">
        <v>0.39583333333333331</v>
      </c>
      <c r="H18" s="92"/>
      <c r="I18" s="92">
        <f t="shared" si="2"/>
        <v>-0.39583333333333331</v>
      </c>
      <c r="J18" s="86">
        <f t="shared" si="0"/>
        <v>0</v>
      </c>
      <c r="K18" s="92" t="str">
        <f t="shared" si="3"/>
        <v>0</v>
      </c>
      <c r="L18" s="86">
        <f t="shared" si="4"/>
        <v>0</v>
      </c>
      <c r="M18" s="86">
        <f t="shared" si="1"/>
        <v>0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</row>
    <row r="19" spans="1:62" s="11" customFormat="1" ht="15" customHeight="1" x14ac:dyDescent="0.35">
      <c r="A19" s="84">
        <v>48</v>
      </c>
      <c r="B19" s="96" t="s">
        <v>140</v>
      </c>
      <c r="C19" s="84" t="s">
        <v>105</v>
      </c>
      <c r="D19" s="49" t="s">
        <v>141</v>
      </c>
      <c r="E19" s="47">
        <v>32231</v>
      </c>
      <c r="F19" s="62" t="s">
        <v>142</v>
      </c>
      <c r="G19" s="87">
        <v>0.39583333333333331</v>
      </c>
      <c r="H19" s="87">
        <v>0.80254629629629637</v>
      </c>
      <c r="I19" s="87">
        <f t="shared" si="2"/>
        <v>0.40671296296296305</v>
      </c>
      <c r="J19" s="84">
        <f t="shared" si="0"/>
        <v>134</v>
      </c>
      <c r="K19" s="87" t="str">
        <f t="shared" si="3"/>
        <v>0</v>
      </c>
      <c r="L19" s="84">
        <f t="shared" si="4"/>
        <v>0</v>
      </c>
      <c r="M19" s="84">
        <f t="shared" si="1"/>
        <v>134</v>
      </c>
      <c r="N19" s="84">
        <v>5</v>
      </c>
      <c r="O19" s="84">
        <v>1</v>
      </c>
      <c r="P19" s="84">
        <v>1</v>
      </c>
      <c r="Q19" s="84">
        <v>1</v>
      </c>
      <c r="R19" s="84">
        <v>1</v>
      </c>
      <c r="S19" s="84">
        <v>1</v>
      </c>
      <c r="T19" s="84">
        <v>1</v>
      </c>
      <c r="U19" s="84"/>
      <c r="V19" s="84"/>
      <c r="W19" s="84">
        <v>1</v>
      </c>
      <c r="X19" s="84">
        <v>1</v>
      </c>
      <c r="Y19" s="84">
        <v>1</v>
      </c>
      <c r="Z19" s="84">
        <v>1</v>
      </c>
      <c r="AA19" s="84"/>
      <c r="AB19" s="84"/>
      <c r="AC19" s="84"/>
      <c r="AD19" s="84">
        <v>1</v>
      </c>
      <c r="AE19" s="84">
        <v>1</v>
      </c>
      <c r="AF19" s="84"/>
      <c r="AG19" s="84">
        <v>1</v>
      </c>
      <c r="AH19" s="84"/>
      <c r="AI19" s="84">
        <v>1</v>
      </c>
      <c r="AJ19" s="84"/>
      <c r="AK19" s="84"/>
      <c r="AL19" s="84"/>
      <c r="AM19" s="84">
        <v>1</v>
      </c>
      <c r="AN19" s="84"/>
      <c r="AO19" s="84">
        <v>1</v>
      </c>
      <c r="AP19" s="84"/>
      <c r="AQ19" s="84"/>
      <c r="AR19" s="84">
        <v>1</v>
      </c>
      <c r="AS19" s="84"/>
      <c r="AT19" s="84"/>
      <c r="AU19" s="84">
        <v>1</v>
      </c>
      <c r="AV19" s="84">
        <v>1</v>
      </c>
      <c r="AW19" s="84">
        <v>1</v>
      </c>
      <c r="AX19" s="84">
        <v>1</v>
      </c>
      <c r="AY19" s="84"/>
      <c r="AZ19" s="84">
        <v>1</v>
      </c>
      <c r="BA19" s="84">
        <v>1</v>
      </c>
      <c r="BB19" s="84"/>
      <c r="BC19" s="84"/>
      <c r="BD19" s="84">
        <v>1</v>
      </c>
    </row>
    <row r="20" spans="1:62" s="12" customFormat="1" ht="15" customHeight="1" x14ac:dyDescent="0.35">
      <c r="A20" s="85"/>
      <c r="B20" s="97" t="s">
        <v>140</v>
      </c>
      <c r="C20" s="85" t="s">
        <v>105</v>
      </c>
      <c r="D20" s="49" t="s">
        <v>143</v>
      </c>
      <c r="E20" s="47">
        <v>30734</v>
      </c>
      <c r="F20" s="62" t="s">
        <v>142</v>
      </c>
      <c r="G20" s="88">
        <v>0.39583333333333331</v>
      </c>
      <c r="H20" s="88"/>
      <c r="I20" s="88">
        <f t="shared" si="2"/>
        <v>-0.39583333333333331</v>
      </c>
      <c r="J20" s="85">
        <f t="shared" si="0"/>
        <v>0</v>
      </c>
      <c r="K20" s="88" t="str">
        <f t="shared" si="3"/>
        <v>0</v>
      </c>
      <c r="L20" s="85">
        <f t="shared" si="4"/>
        <v>0</v>
      </c>
      <c r="M20" s="85">
        <f t="shared" si="1"/>
        <v>0</v>
      </c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</row>
    <row r="21" spans="1:62" s="12" customFormat="1" ht="15" customHeight="1" x14ac:dyDescent="0.35">
      <c r="A21" s="84">
        <v>49</v>
      </c>
      <c r="B21" s="96" t="s">
        <v>144</v>
      </c>
      <c r="C21" s="84" t="s">
        <v>105</v>
      </c>
      <c r="D21" s="49" t="s">
        <v>58</v>
      </c>
      <c r="E21" s="47">
        <v>32941</v>
      </c>
      <c r="F21" s="62" t="s">
        <v>142</v>
      </c>
      <c r="G21" s="87">
        <v>0.39583333333333331</v>
      </c>
      <c r="H21" s="87">
        <v>0.81434027777777773</v>
      </c>
      <c r="I21" s="87">
        <f t="shared" si="2"/>
        <v>0.41850694444444442</v>
      </c>
      <c r="J21" s="84">
        <f t="shared" si="0"/>
        <v>139</v>
      </c>
      <c r="K21" s="87">
        <f t="shared" si="3"/>
        <v>1.8402777777777324E-3</v>
      </c>
      <c r="L21" s="84">
        <f t="shared" si="4"/>
        <v>3</v>
      </c>
      <c r="M21" s="84">
        <f t="shared" si="1"/>
        <v>136</v>
      </c>
      <c r="N21" s="84">
        <v>4</v>
      </c>
      <c r="O21" s="84">
        <v>1</v>
      </c>
      <c r="P21" s="84">
        <v>1</v>
      </c>
      <c r="Q21" s="84">
        <v>1</v>
      </c>
      <c r="R21" s="84">
        <v>1</v>
      </c>
      <c r="S21" s="84">
        <v>1</v>
      </c>
      <c r="T21" s="84">
        <v>1</v>
      </c>
      <c r="U21" s="84"/>
      <c r="V21" s="84"/>
      <c r="W21" s="84"/>
      <c r="X21" s="84">
        <v>1</v>
      </c>
      <c r="Y21" s="84">
        <v>1</v>
      </c>
      <c r="Z21" s="84">
        <v>1</v>
      </c>
      <c r="AA21" s="84">
        <v>1</v>
      </c>
      <c r="AB21" s="84"/>
      <c r="AC21" s="84"/>
      <c r="AD21" s="84">
        <v>1</v>
      </c>
      <c r="AE21" s="84">
        <v>1</v>
      </c>
      <c r="AF21" s="84"/>
      <c r="AG21" s="84">
        <v>1</v>
      </c>
      <c r="AH21" s="84"/>
      <c r="AI21" s="84">
        <v>1</v>
      </c>
      <c r="AJ21" s="84">
        <v>1</v>
      </c>
      <c r="AK21" s="84"/>
      <c r="AL21" s="84"/>
      <c r="AM21" s="84">
        <v>1</v>
      </c>
      <c r="AN21" s="84"/>
      <c r="AO21" s="84">
        <v>1</v>
      </c>
      <c r="AP21" s="84"/>
      <c r="AQ21" s="84"/>
      <c r="AR21" s="84">
        <v>1</v>
      </c>
      <c r="AS21" s="84"/>
      <c r="AT21" s="84">
        <v>1</v>
      </c>
      <c r="AU21" s="84">
        <v>1</v>
      </c>
      <c r="AV21" s="84">
        <v>1</v>
      </c>
      <c r="AW21" s="84">
        <v>1</v>
      </c>
      <c r="AX21" s="84">
        <v>1</v>
      </c>
      <c r="AY21" s="84"/>
      <c r="AZ21" s="84">
        <v>1</v>
      </c>
      <c r="BA21" s="84">
        <v>1</v>
      </c>
      <c r="BB21" s="84"/>
      <c r="BC21" s="84"/>
      <c r="BD21" s="84">
        <v>1</v>
      </c>
    </row>
    <row r="22" spans="1:62" s="11" customFormat="1" ht="15" customHeight="1" x14ac:dyDescent="0.35">
      <c r="A22" s="85"/>
      <c r="B22" s="97" t="s">
        <v>144</v>
      </c>
      <c r="C22" s="85" t="s">
        <v>105</v>
      </c>
      <c r="D22" s="49" t="s">
        <v>87</v>
      </c>
      <c r="E22" s="47">
        <v>30507</v>
      </c>
      <c r="F22" s="62" t="s">
        <v>142</v>
      </c>
      <c r="G22" s="88">
        <v>0.39583333333333331</v>
      </c>
      <c r="H22" s="88"/>
      <c r="I22" s="88">
        <f t="shared" si="2"/>
        <v>-0.39583333333333331</v>
      </c>
      <c r="J22" s="85">
        <f t="shared" si="0"/>
        <v>0</v>
      </c>
      <c r="K22" s="88" t="str">
        <f t="shared" si="3"/>
        <v>0</v>
      </c>
      <c r="L22" s="85">
        <f t="shared" si="4"/>
        <v>0</v>
      </c>
      <c r="M22" s="85">
        <f t="shared" si="1"/>
        <v>0</v>
      </c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</row>
    <row r="23" spans="1:62" s="11" customFormat="1" ht="15" customHeight="1" x14ac:dyDescent="0.35">
      <c r="A23" s="84">
        <v>50</v>
      </c>
      <c r="B23" s="96" t="s">
        <v>157</v>
      </c>
      <c r="C23" s="84" t="s">
        <v>105</v>
      </c>
      <c r="D23" s="49" t="s">
        <v>97</v>
      </c>
      <c r="E23" s="47">
        <v>34217</v>
      </c>
      <c r="F23" s="61" t="s">
        <v>2</v>
      </c>
      <c r="G23" s="87">
        <v>0.39583333333333331</v>
      </c>
      <c r="H23" s="87">
        <v>0.80061342592592588</v>
      </c>
      <c r="I23" s="87">
        <f t="shared" si="2"/>
        <v>0.40478009259259257</v>
      </c>
      <c r="J23" s="84">
        <f t="shared" si="0"/>
        <v>120</v>
      </c>
      <c r="K23" s="87" t="str">
        <f t="shared" si="3"/>
        <v>0</v>
      </c>
      <c r="L23" s="84">
        <f t="shared" si="4"/>
        <v>0</v>
      </c>
      <c r="M23" s="84">
        <f t="shared" si="1"/>
        <v>120</v>
      </c>
      <c r="N23" s="84">
        <v>7</v>
      </c>
      <c r="O23" s="84">
        <v>1</v>
      </c>
      <c r="P23" s="84">
        <v>1</v>
      </c>
      <c r="Q23" s="84">
        <v>1</v>
      </c>
      <c r="R23" s="84">
        <v>1</v>
      </c>
      <c r="S23" s="84">
        <v>1</v>
      </c>
      <c r="T23" s="84">
        <v>1</v>
      </c>
      <c r="U23" s="84">
        <v>1</v>
      </c>
      <c r="V23" s="84">
        <v>1</v>
      </c>
      <c r="W23" s="84"/>
      <c r="X23" s="84">
        <v>1</v>
      </c>
      <c r="Y23" s="84">
        <v>1</v>
      </c>
      <c r="Z23" s="84">
        <v>1</v>
      </c>
      <c r="AA23" s="84">
        <v>1</v>
      </c>
      <c r="AB23" s="84"/>
      <c r="AC23" s="84"/>
      <c r="AD23" s="84">
        <v>1</v>
      </c>
      <c r="AE23" s="84">
        <v>1</v>
      </c>
      <c r="AF23" s="84"/>
      <c r="AG23" s="84">
        <v>1</v>
      </c>
      <c r="AH23" s="84"/>
      <c r="AI23" s="84">
        <v>1</v>
      </c>
      <c r="AJ23" s="84">
        <v>1</v>
      </c>
      <c r="AK23" s="84">
        <v>1</v>
      </c>
      <c r="AL23" s="84"/>
      <c r="AM23" s="84">
        <v>1</v>
      </c>
      <c r="AN23" s="84"/>
      <c r="AO23" s="84">
        <v>1</v>
      </c>
      <c r="AP23" s="84"/>
      <c r="AQ23" s="84"/>
      <c r="AR23" s="84">
        <v>1</v>
      </c>
      <c r="AS23" s="84">
        <v>1</v>
      </c>
      <c r="AT23" s="84"/>
      <c r="AU23" s="84"/>
      <c r="AV23" s="84"/>
      <c r="AW23" s="84">
        <v>1</v>
      </c>
      <c r="AX23" s="84"/>
      <c r="AY23" s="84"/>
      <c r="AZ23" s="84"/>
      <c r="BA23" s="84"/>
      <c r="BB23" s="84"/>
      <c r="BC23" s="84"/>
      <c r="BD23" s="84"/>
    </row>
    <row r="24" spans="1:62" s="11" customFormat="1" ht="15" customHeight="1" x14ac:dyDescent="0.35">
      <c r="A24" s="86"/>
      <c r="B24" s="100" t="s">
        <v>157</v>
      </c>
      <c r="C24" s="86" t="s">
        <v>105</v>
      </c>
      <c r="D24" s="49" t="s">
        <v>158</v>
      </c>
      <c r="E24" s="47">
        <v>36883</v>
      </c>
      <c r="F24" s="61" t="s">
        <v>2</v>
      </c>
      <c r="G24" s="92">
        <v>0.39583333333333331</v>
      </c>
      <c r="H24" s="92"/>
      <c r="I24" s="92">
        <f t="shared" si="2"/>
        <v>-0.39583333333333331</v>
      </c>
      <c r="J24" s="86">
        <f t="shared" si="0"/>
        <v>0</v>
      </c>
      <c r="K24" s="92" t="str">
        <f t="shared" si="3"/>
        <v>0</v>
      </c>
      <c r="L24" s="86">
        <f t="shared" si="4"/>
        <v>0</v>
      </c>
      <c r="M24" s="86">
        <f t="shared" si="1"/>
        <v>0</v>
      </c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</row>
    <row r="25" spans="1:62" s="11" customFormat="1" ht="15" customHeight="1" x14ac:dyDescent="0.35">
      <c r="A25" s="86"/>
      <c r="B25" s="100" t="s">
        <v>157</v>
      </c>
      <c r="C25" s="86" t="s">
        <v>105</v>
      </c>
      <c r="D25" s="49" t="s">
        <v>226</v>
      </c>
      <c r="E25" s="47">
        <v>30685</v>
      </c>
      <c r="F25" s="61" t="s">
        <v>2</v>
      </c>
      <c r="G25" s="92">
        <v>0.39583333333333331</v>
      </c>
      <c r="H25" s="92"/>
      <c r="I25" s="92">
        <f t="shared" si="2"/>
        <v>-0.39583333333333331</v>
      </c>
      <c r="J25" s="86">
        <f t="shared" si="0"/>
        <v>0</v>
      </c>
      <c r="K25" s="92" t="str">
        <f t="shared" si="3"/>
        <v>0</v>
      </c>
      <c r="L25" s="86">
        <f t="shared" si="4"/>
        <v>0</v>
      </c>
      <c r="M25" s="86">
        <f t="shared" si="1"/>
        <v>0</v>
      </c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J25"/>
    </row>
    <row r="26" spans="1:62" s="11" customFormat="1" ht="15" customHeight="1" x14ac:dyDescent="0.35">
      <c r="A26" s="84">
        <v>51</v>
      </c>
      <c r="B26" s="96" t="s">
        <v>121</v>
      </c>
      <c r="C26" s="84" t="s">
        <v>105</v>
      </c>
      <c r="D26" s="49" t="s">
        <v>66</v>
      </c>
      <c r="E26" s="47">
        <v>31369</v>
      </c>
      <c r="F26" s="61" t="s">
        <v>2</v>
      </c>
      <c r="G26" s="87">
        <v>0.39583333333333331</v>
      </c>
      <c r="H26" s="87">
        <v>0.79872685185185188</v>
      </c>
      <c r="I26" s="87">
        <f t="shared" si="2"/>
        <v>0.40289351851851857</v>
      </c>
      <c r="J26" s="84">
        <f t="shared" si="0"/>
        <v>121</v>
      </c>
      <c r="K26" s="87" t="str">
        <f t="shared" si="3"/>
        <v>0</v>
      </c>
      <c r="L26" s="84">
        <f t="shared" si="4"/>
        <v>0</v>
      </c>
      <c r="M26" s="84">
        <f t="shared" si="1"/>
        <v>121</v>
      </c>
      <c r="N26" s="84">
        <v>6</v>
      </c>
      <c r="O26" s="84">
        <v>1</v>
      </c>
      <c r="P26" s="84">
        <v>1</v>
      </c>
      <c r="Q26" s="84">
        <v>1</v>
      </c>
      <c r="R26" s="84">
        <v>1</v>
      </c>
      <c r="S26" s="84">
        <v>1</v>
      </c>
      <c r="T26" s="84">
        <v>1</v>
      </c>
      <c r="U26" s="84">
        <v>1</v>
      </c>
      <c r="V26" s="84">
        <v>1</v>
      </c>
      <c r="W26" s="84">
        <v>1</v>
      </c>
      <c r="X26" s="84">
        <v>1</v>
      </c>
      <c r="Y26" s="84">
        <v>1</v>
      </c>
      <c r="Z26" s="84">
        <v>1</v>
      </c>
      <c r="AA26" s="84">
        <v>1</v>
      </c>
      <c r="AB26" s="84">
        <v>1</v>
      </c>
      <c r="AC26" s="84"/>
      <c r="AD26" s="84">
        <v>1</v>
      </c>
      <c r="AE26" s="84">
        <v>1</v>
      </c>
      <c r="AF26" s="84">
        <v>1</v>
      </c>
      <c r="AG26" s="84">
        <v>1</v>
      </c>
      <c r="AH26" s="84">
        <v>1</v>
      </c>
      <c r="AI26" s="84"/>
      <c r="AJ26" s="84">
        <v>1</v>
      </c>
      <c r="AK26" s="84"/>
      <c r="AL26" s="84"/>
      <c r="AM26" s="84"/>
      <c r="AN26" s="84"/>
      <c r="AO26" s="84"/>
      <c r="AP26" s="84">
        <v>1</v>
      </c>
      <c r="AQ26" s="84">
        <v>1</v>
      </c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J26"/>
    </row>
    <row r="27" spans="1:62" s="11" customFormat="1" ht="15" customHeight="1" x14ac:dyDescent="0.35">
      <c r="A27" s="85"/>
      <c r="B27" s="97" t="s">
        <v>121</v>
      </c>
      <c r="C27" s="85" t="s">
        <v>105</v>
      </c>
      <c r="D27" s="49" t="s">
        <v>227</v>
      </c>
      <c r="E27" s="47">
        <v>31603</v>
      </c>
      <c r="F27" s="61" t="s">
        <v>2</v>
      </c>
      <c r="G27" s="88">
        <v>0.39583333333333331</v>
      </c>
      <c r="H27" s="88"/>
      <c r="I27" s="88">
        <f t="shared" si="2"/>
        <v>-0.39583333333333331</v>
      </c>
      <c r="J27" s="85">
        <f t="shared" si="0"/>
        <v>0</v>
      </c>
      <c r="K27" s="88" t="str">
        <f t="shared" si="3"/>
        <v>0</v>
      </c>
      <c r="L27" s="85">
        <f t="shared" si="4"/>
        <v>0</v>
      </c>
      <c r="M27" s="85">
        <f t="shared" si="1"/>
        <v>0</v>
      </c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</row>
    <row r="28" spans="1:62" s="11" customFormat="1" ht="15" customHeight="1" x14ac:dyDescent="0.35">
      <c r="A28" s="84">
        <v>52</v>
      </c>
      <c r="B28" s="96" t="s">
        <v>228</v>
      </c>
      <c r="C28" s="84" t="s">
        <v>105</v>
      </c>
      <c r="D28" s="49" t="s">
        <v>59</v>
      </c>
      <c r="E28" s="47">
        <v>32699</v>
      </c>
      <c r="F28" s="62" t="s">
        <v>35</v>
      </c>
      <c r="G28" s="87">
        <v>0.39583333333333331</v>
      </c>
      <c r="H28" s="87">
        <v>0.80166666666666664</v>
      </c>
      <c r="I28" s="87">
        <f t="shared" si="2"/>
        <v>0.40583333333333332</v>
      </c>
      <c r="J28" s="84">
        <f t="shared" si="0"/>
        <v>153</v>
      </c>
      <c r="K28" s="87" t="str">
        <f t="shared" si="3"/>
        <v>0</v>
      </c>
      <c r="L28" s="84">
        <f t="shared" si="4"/>
        <v>0</v>
      </c>
      <c r="M28" s="84">
        <f t="shared" si="1"/>
        <v>153</v>
      </c>
      <c r="N28" s="84">
        <v>2</v>
      </c>
      <c r="O28" s="84">
        <v>1</v>
      </c>
      <c r="P28" s="84">
        <v>1</v>
      </c>
      <c r="Q28" s="84">
        <v>1</v>
      </c>
      <c r="R28" s="84">
        <v>1</v>
      </c>
      <c r="S28" s="84">
        <v>1</v>
      </c>
      <c r="T28" s="84">
        <v>1</v>
      </c>
      <c r="U28" s="84">
        <v>1</v>
      </c>
      <c r="V28" s="84">
        <v>1</v>
      </c>
      <c r="W28" s="84">
        <v>1</v>
      </c>
      <c r="X28" s="84">
        <v>1</v>
      </c>
      <c r="Y28" s="84">
        <v>1</v>
      </c>
      <c r="Z28" s="84">
        <v>1</v>
      </c>
      <c r="AA28" s="84">
        <v>1</v>
      </c>
      <c r="AB28" s="84"/>
      <c r="AC28" s="84"/>
      <c r="AD28" s="84">
        <v>1</v>
      </c>
      <c r="AE28" s="84">
        <v>1</v>
      </c>
      <c r="AF28" s="84"/>
      <c r="AG28" s="84">
        <v>1</v>
      </c>
      <c r="AH28" s="84"/>
      <c r="AI28" s="84">
        <v>1</v>
      </c>
      <c r="AJ28" s="84"/>
      <c r="AK28" s="84"/>
      <c r="AL28" s="84"/>
      <c r="AM28" s="84">
        <v>1</v>
      </c>
      <c r="AN28" s="84"/>
      <c r="AO28" s="84">
        <v>1</v>
      </c>
      <c r="AP28" s="84">
        <v>1</v>
      </c>
      <c r="AQ28" s="84">
        <v>1</v>
      </c>
      <c r="AR28" s="84">
        <v>1</v>
      </c>
      <c r="AS28" s="84">
        <v>1</v>
      </c>
      <c r="AT28" s="84"/>
      <c r="AU28" s="84">
        <v>1</v>
      </c>
      <c r="AV28" s="84"/>
      <c r="AW28" s="84">
        <v>1</v>
      </c>
      <c r="AX28" s="84"/>
      <c r="AY28" s="84"/>
      <c r="AZ28" s="84">
        <v>1</v>
      </c>
      <c r="BA28" s="84">
        <v>1</v>
      </c>
      <c r="BB28" s="84"/>
      <c r="BC28" s="84"/>
      <c r="BD28" s="84">
        <v>1</v>
      </c>
    </row>
    <row r="29" spans="1:62" s="11" customFormat="1" ht="15" customHeight="1" x14ac:dyDescent="0.35">
      <c r="A29" s="85"/>
      <c r="B29" s="97" t="s">
        <v>228</v>
      </c>
      <c r="C29" s="85" t="s">
        <v>105</v>
      </c>
      <c r="D29" s="49" t="s">
        <v>60</v>
      </c>
      <c r="E29" s="47">
        <v>32711</v>
      </c>
      <c r="F29" s="62" t="s">
        <v>35</v>
      </c>
      <c r="G29" s="88">
        <v>0.39583333333333331</v>
      </c>
      <c r="H29" s="88"/>
      <c r="I29" s="88">
        <f t="shared" si="2"/>
        <v>-0.39583333333333331</v>
      </c>
      <c r="J29" s="85">
        <f t="shared" si="0"/>
        <v>0</v>
      </c>
      <c r="K29" s="88" t="str">
        <f t="shared" si="3"/>
        <v>0</v>
      </c>
      <c r="L29" s="85">
        <f t="shared" si="4"/>
        <v>0</v>
      </c>
      <c r="M29" s="85">
        <f t="shared" si="1"/>
        <v>0</v>
      </c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</row>
    <row r="30" spans="1:62" s="40" customFormat="1" ht="15" customHeight="1" x14ac:dyDescent="0.35">
      <c r="A30" s="84">
        <v>53</v>
      </c>
      <c r="B30" s="96" t="s">
        <v>229</v>
      </c>
      <c r="C30" s="84" t="s">
        <v>105</v>
      </c>
      <c r="D30" s="49" t="s">
        <v>62</v>
      </c>
      <c r="E30" s="47">
        <v>24946</v>
      </c>
      <c r="F30" s="61" t="s">
        <v>2</v>
      </c>
      <c r="G30" s="87">
        <v>0.39583333333333331</v>
      </c>
      <c r="H30" s="87">
        <v>0.81105324074074081</v>
      </c>
      <c r="I30" s="87">
        <f t="shared" si="2"/>
        <v>0.4152199074074075</v>
      </c>
      <c r="J30" s="84">
        <f t="shared" si="0"/>
        <v>152</v>
      </c>
      <c r="K30" s="87" t="str">
        <f t="shared" si="3"/>
        <v>0</v>
      </c>
      <c r="L30" s="84">
        <f t="shared" si="4"/>
        <v>0</v>
      </c>
      <c r="M30" s="84">
        <f t="shared" si="1"/>
        <v>152</v>
      </c>
      <c r="N30" s="84">
        <v>3</v>
      </c>
      <c r="O30" s="84"/>
      <c r="P30" s="84">
        <v>1</v>
      </c>
      <c r="Q30" s="84">
        <v>1</v>
      </c>
      <c r="R30" s="84">
        <v>1</v>
      </c>
      <c r="S30" s="84"/>
      <c r="T30" s="84"/>
      <c r="U30" s="84">
        <v>1</v>
      </c>
      <c r="V30" s="84">
        <v>1</v>
      </c>
      <c r="W30" s="84">
        <v>1</v>
      </c>
      <c r="X30" s="84"/>
      <c r="Y30" s="84">
        <v>1</v>
      </c>
      <c r="Z30" s="84">
        <v>1</v>
      </c>
      <c r="AA30" s="84">
        <v>1</v>
      </c>
      <c r="AB30" s="84"/>
      <c r="AC30" s="84"/>
      <c r="AD30" s="84"/>
      <c r="AE30" s="84">
        <v>1</v>
      </c>
      <c r="AF30" s="84"/>
      <c r="AG30" s="84">
        <v>1</v>
      </c>
      <c r="AH30" s="84"/>
      <c r="AI30" s="84">
        <v>1</v>
      </c>
      <c r="AJ30" s="84"/>
      <c r="AK30" s="84"/>
      <c r="AL30" s="84"/>
      <c r="AM30" s="84">
        <v>1</v>
      </c>
      <c r="AN30" s="84"/>
      <c r="AO30" s="84">
        <v>1</v>
      </c>
      <c r="AP30" s="84">
        <v>1</v>
      </c>
      <c r="AQ30" s="84"/>
      <c r="AR30" s="84">
        <v>1</v>
      </c>
      <c r="AS30" s="84">
        <v>1</v>
      </c>
      <c r="AT30" s="84">
        <v>1</v>
      </c>
      <c r="AU30" s="84">
        <v>1</v>
      </c>
      <c r="AV30" s="84">
        <v>1</v>
      </c>
      <c r="AW30" s="84">
        <v>1</v>
      </c>
      <c r="AX30" s="84">
        <v>1</v>
      </c>
      <c r="AY30" s="84">
        <v>1</v>
      </c>
      <c r="AZ30" s="84">
        <v>1</v>
      </c>
      <c r="BA30" s="84">
        <v>1</v>
      </c>
      <c r="BB30" s="84">
        <v>1</v>
      </c>
      <c r="BC30" s="84">
        <v>1</v>
      </c>
      <c r="BD30" s="84">
        <v>1</v>
      </c>
      <c r="BJ30" s="37"/>
    </row>
    <row r="31" spans="1:62" s="40" customFormat="1" ht="15" customHeight="1" x14ac:dyDescent="0.35">
      <c r="A31" s="86"/>
      <c r="B31" s="100" t="s">
        <v>229</v>
      </c>
      <c r="C31" s="86" t="s">
        <v>105</v>
      </c>
      <c r="D31" s="49" t="s">
        <v>230</v>
      </c>
      <c r="E31" s="47">
        <v>23857</v>
      </c>
      <c r="F31" s="61" t="s">
        <v>2</v>
      </c>
      <c r="G31" s="92">
        <v>0.39583333333333331</v>
      </c>
      <c r="H31" s="92"/>
      <c r="I31" s="92">
        <f t="shared" si="2"/>
        <v>-0.39583333333333331</v>
      </c>
      <c r="J31" s="86">
        <f t="shared" si="0"/>
        <v>0</v>
      </c>
      <c r="K31" s="92" t="str">
        <f t="shared" si="3"/>
        <v>0</v>
      </c>
      <c r="L31" s="86">
        <f t="shared" si="4"/>
        <v>0</v>
      </c>
      <c r="M31" s="86">
        <f t="shared" si="1"/>
        <v>0</v>
      </c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J31" s="37"/>
    </row>
    <row r="32" spans="1:62" s="40" customFormat="1" ht="15" customHeight="1" x14ac:dyDescent="0.35">
      <c r="A32" s="86"/>
      <c r="B32" s="100" t="s">
        <v>229</v>
      </c>
      <c r="C32" s="86" t="s">
        <v>105</v>
      </c>
      <c r="D32" s="49" t="s">
        <v>106</v>
      </c>
      <c r="E32" s="47">
        <v>28042</v>
      </c>
      <c r="F32" s="61" t="s">
        <v>2</v>
      </c>
      <c r="G32" s="92">
        <v>0.39583333333333331</v>
      </c>
      <c r="H32" s="92"/>
      <c r="I32" s="92">
        <f t="shared" si="2"/>
        <v>-0.39583333333333331</v>
      </c>
      <c r="J32" s="86">
        <f t="shared" si="0"/>
        <v>0</v>
      </c>
      <c r="K32" s="92" t="str">
        <f t="shared" si="3"/>
        <v>0</v>
      </c>
      <c r="L32" s="86">
        <f t="shared" si="4"/>
        <v>0</v>
      </c>
      <c r="M32" s="86">
        <f t="shared" si="1"/>
        <v>0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J32" s="37"/>
    </row>
    <row r="33" spans="1:62" s="40" customFormat="1" ht="15" customHeight="1" x14ac:dyDescent="0.35">
      <c r="A33" s="75">
        <v>54</v>
      </c>
      <c r="B33" s="98" t="s">
        <v>149</v>
      </c>
      <c r="C33" s="75" t="s">
        <v>109</v>
      </c>
      <c r="D33" s="58" t="s">
        <v>70</v>
      </c>
      <c r="E33" s="59">
        <v>32192</v>
      </c>
      <c r="F33" s="60" t="s">
        <v>2</v>
      </c>
      <c r="G33" s="89">
        <v>0.39583333333333331</v>
      </c>
      <c r="H33" s="89">
        <v>0.812037037037037</v>
      </c>
      <c r="I33" s="89">
        <f t="shared" si="2"/>
        <v>0.41620370370370369</v>
      </c>
      <c r="J33" s="75">
        <f t="shared" si="0"/>
        <v>102</v>
      </c>
      <c r="K33" s="89" t="str">
        <f t="shared" si="3"/>
        <v>0</v>
      </c>
      <c r="L33" s="75">
        <f t="shared" si="4"/>
        <v>0</v>
      </c>
      <c r="M33" s="75">
        <f t="shared" si="1"/>
        <v>102</v>
      </c>
      <c r="N33" s="75">
        <v>1</v>
      </c>
      <c r="O33" s="75">
        <v>1</v>
      </c>
      <c r="P33" s="75">
        <v>1</v>
      </c>
      <c r="Q33" s="75">
        <v>1</v>
      </c>
      <c r="R33" s="75">
        <v>1</v>
      </c>
      <c r="S33" s="75"/>
      <c r="T33" s="75">
        <v>1</v>
      </c>
      <c r="U33" s="75">
        <v>1</v>
      </c>
      <c r="V33" s="75">
        <v>1</v>
      </c>
      <c r="W33" s="75">
        <v>1</v>
      </c>
      <c r="X33" s="75">
        <v>1</v>
      </c>
      <c r="Y33" s="75">
        <v>1</v>
      </c>
      <c r="Z33" s="75">
        <v>1</v>
      </c>
      <c r="AA33" s="75"/>
      <c r="AB33" s="75"/>
      <c r="AC33" s="75"/>
      <c r="AD33" s="75">
        <v>1</v>
      </c>
      <c r="AE33" s="75">
        <v>1</v>
      </c>
      <c r="AF33" s="75"/>
      <c r="AG33" s="75">
        <v>1</v>
      </c>
      <c r="AH33" s="75"/>
      <c r="AI33" s="75">
        <v>1</v>
      </c>
      <c r="AJ33" s="75">
        <v>1</v>
      </c>
      <c r="AK33" s="75"/>
      <c r="AL33" s="75"/>
      <c r="AM33" s="75">
        <v>1</v>
      </c>
      <c r="AN33" s="75"/>
      <c r="AO33" s="75"/>
      <c r="AP33" s="75">
        <v>1</v>
      </c>
      <c r="AQ33" s="75">
        <v>1</v>
      </c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</row>
    <row r="34" spans="1:62" s="40" customFormat="1" ht="15" customHeight="1" x14ac:dyDescent="0.35">
      <c r="A34" s="77"/>
      <c r="B34" s="95" t="s">
        <v>149</v>
      </c>
      <c r="C34" s="77" t="s">
        <v>109</v>
      </c>
      <c r="D34" s="58" t="s">
        <v>71</v>
      </c>
      <c r="E34" s="59">
        <v>32021</v>
      </c>
      <c r="F34" s="60" t="s">
        <v>2</v>
      </c>
      <c r="G34" s="91">
        <v>0.39583333333333331</v>
      </c>
      <c r="H34" s="91"/>
      <c r="I34" s="91">
        <f t="shared" si="2"/>
        <v>-0.39583333333333331</v>
      </c>
      <c r="J34" s="77">
        <f t="shared" si="0"/>
        <v>0</v>
      </c>
      <c r="K34" s="91" t="str">
        <f t="shared" si="3"/>
        <v>0</v>
      </c>
      <c r="L34" s="77">
        <f t="shared" si="4"/>
        <v>0</v>
      </c>
      <c r="M34" s="77">
        <f t="shared" si="1"/>
        <v>0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</row>
    <row r="35" spans="1:62" s="40" customFormat="1" ht="15" customHeight="1" x14ac:dyDescent="0.35">
      <c r="A35" s="75">
        <v>55</v>
      </c>
      <c r="B35" s="98" t="s">
        <v>231</v>
      </c>
      <c r="C35" s="75" t="s">
        <v>109</v>
      </c>
      <c r="D35" s="58" t="s">
        <v>232</v>
      </c>
      <c r="E35" s="59">
        <v>34957</v>
      </c>
      <c r="F35" s="60" t="s">
        <v>2</v>
      </c>
      <c r="G35" s="89">
        <v>0.39583333333333331</v>
      </c>
      <c r="H35" s="89">
        <v>0.82430555555555562</v>
      </c>
      <c r="I35" s="89">
        <f t="shared" si="2"/>
        <v>0.42847222222222231</v>
      </c>
      <c r="J35" s="75">
        <f t="shared" si="0"/>
        <v>45</v>
      </c>
      <c r="K35" s="89">
        <f t="shared" si="3"/>
        <v>1.1805555555555625E-2</v>
      </c>
      <c r="L35" s="75">
        <f t="shared" si="4"/>
        <v>18</v>
      </c>
      <c r="M35" s="75">
        <f t="shared" si="1"/>
        <v>27</v>
      </c>
      <c r="N35" s="75">
        <v>8</v>
      </c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>
        <v>1</v>
      </c>
      <c r="AB35" s="75">
        <v>1</v>
      </c>
      <c r="AC35" s="75"/>
      <c r="AD35" s="75"/>
      <c r="AE35" s="75"/>
      <c r="AF35" s="75">
        <v>1</v>
      </c>
      <c r="AG35" s="75">
        <v>1</v>
      </c>
      <c r="AH35" s="75">
        <v>1</v>
      </c>
      <c r="AI35" s="75">
        <v>1</v>
      </c>
      <c r="AJ35" s="75"/>
      <c r="AK35" s="75">
        <v>1</v>
      </c>
      <c r="AL35" s="75"/>
      <c r="AM35" s="75">
        <v>1</v>
      </c>
      <c r="AN35" s="75"/>
      <c r="AO35" s="75"/>
      <c r="AP35" s="75">
        <v>1</v>
      </c>
      <c r="AQ35" s="75">
        <v>1</v>
      </c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</row>
    <row r="36" spans="1:62" s="40" customFormat="1" ht="15" customHeight="1" x14ac:dyDescent="0.35">
      <c r="A36" s="77"/>
      <c r="B36" s="95" t="s">
        <v>231</v>
      </c>
      <c r="C36" s="77" t="s">
        <v>109</v>
      </c>
      <c r="D36" s="58" t="s">
        <v>63</v>
      </c>
      <c r="E36" s="59">
        <v>38205</v>
      </c>
      <c r="F36" s="60" t="s">
        <v>2</v>
      </c>
      <c r="G36" s="91">
        <v>0.39583333333333331</v>
      </c>
      <c r="H36" s="91"/>
      <c r="I36" s="91">
        <f t="shared" si="2"/>
        <v>-0.39583333333333331</v>
      </c>
      <c r="J36" s="77">
        <f t="shared" si="0"/>
        <v>0</v>
      </c>
      <c r="K36" s="91" t="str">
        <f t="shared" si="3"/>
        <v>0</v>
      </c>
      <c r="L36" s="77">
        <f t="shared" si="4"/>
        <v>0</v>
      </c>
      <c r="M36" s="77">
        <f t="shared" si="1"/>
        <v>0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</row>
    <row r="37" spans="1:62" s="40" customFormat="1" ht="15" customHeight="1" x14ac:dyDescent="0.35">
      <c r="A37" s="75">
        <v>56</v>
      </c>
      <c r="B37" s="98" t="s">
        <v>233</v>
      </c>
      <c r="C37" s="75" t="s">
        <v>109</v>
      </c>
      <c r="D37" s="58" t="s">
        <v>124</v>
      </c>
      <c r="E37" s="59">
        <v>35953</v>
      </c>
      <c r="F37" s="60" t="s">
        <v>2</v>
      </c>
      <c r="G37" s="89">
        <v>0.39583333333333331</v>
      </c>
      <c r="H37" s="89">
        <v>0.80230324074074078</v>
      </c>
      <c r="I37" s="89">
        <f t="shared" si="2"/>
        <v>0.40646990740740746</v>
      </c>
      <c r="J37" s="75">
        <f t="shared" si="0"/>
        <v>56</v>
      </c>
      <c r="K37" s="89" t="str">
        <f t="shared" si="3"/>
        <v>0</v>
      </c>
      <c r="L37" s="75">
        <f t="shared" si="4"/>
        <v>0</v>
      </c>
      <c r="M37" s="75">
        <f t="shared" si="1"/>
        <v>56</v>
      </c>
      <c r="N37" s="75">
        <v>5</v>
      </c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>
        <v>1</v>
      </c>
      <c r="AB37" s="75">
        <v>1</v>
      </c>
      <c r="AC37" s="75"/>
      <c r="AD37" s="75"/>
      <c r="AE37" s="75"/>
      <c r="AF37" s="75">
        <v>1</v>
      </c>
      <c r="AG37" s="75">
        <v>1</v>
      </c>
      <c r="AH37" s="75">
        <v>1</v>
      </c>
      <c r="AI37" s="75">
        <v>1</v>
      </c>
      <c r="AJ37" s="75"/>
      <c r="AK37" s="75">
        <v>1</v>
      </c>
      <c r="AL37" s="75">
        <v>1</v>
      </c>
      <c r="AM37" s="75">
        <v>1</v>
      </c>
      <c r="AN37" s="75"/>
      <c r="AO37" s="75">
        <v>1</v>
      </c>
      <c r="AP37" s="75">
        <v>1</v>
      </c>
      <c r="AQ37" s="75">
        <v>1</v>
      </c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J37" s="37"/>
    </row>
    <row r="38" spans="1:62" s="40" customFormat="1" ht="15" customHeight="1" x14ac:dyDescent="0.35">
      <c r="A38" s="77"/>
      <c r="B38" s="95" t="s">
        <v>233</v>
      </c>
      <c r="C38" s="77" t="s">
        <v>109</v>
      </c>
      <c r="D38" s="58" t="s">
        <v>123</v>
      </c>
      <c r="E38" s="59">
        <v>32309</v>
      </c>
      <c r="F38" s="60" t="s">
        <v>2</v>
      </c>
      <c r="G38" s="91">
        <v>0.39583333333333331</v>
      </c>
      <c r="H38" s="91"/>
      <c r="I38" s="91">
        <f t="shared" si="2"/>
        <v>-0.39583333333333331</v>
      </c>
      <c r="J38" s="77">
        <f t="shared" si="0"/>
        <v>0</v>
      </c>
      <c r="K38" s="91" t="str">
        <f t="shared" si="3"/>
        <v>0</v>
      </c>
      <c r="L38" s="77">
        <f t="shared" si="4"/>
        <v>0</v>
      </c>
      <c r="M38" s="77">
        <f t="shared" si="1"/>
        <v>0</v>
      </c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J38" s="37"/>
    </row>
    <row r="39" spans="1:62" s="40" customFormat="1" ht="15" customHeight="1" x14ac:dyDescent="0.35">
      <c r="A39" s="75">
        <v>57</v>
      </c>
      <c r="B39" s="98" t="s">
        <v>234</v>
      </c>
      <c r="C39" s="75" t="s">
        <v>109</v>
      </c>
      <c r="D39" s="58" t="s">
        <v>235</v>
      </c>
      <c r="E39" s="59">
        <v>37127</v>
      </c>
      <c r="F39" s="60" t="s">
        <v>2</v>
      </c>
      <c r="G39" s="89">
        <v>0.39583333333333331</v>
      </c>
      <c r="H39" s="89">
        <v>0.79490740740740751</v>
      </c>
      <c r="I39" s="89">
        <f t="shared" si="2"/>
        <v>0.39907407407407419</v>
      </c>
      <c r="J39" s="75">
        <f t="shared" si="0"/>
        <v>57</v>
      </c>
      <c r="K39" s="89" t="str">
        <f t="shared" si="3"/>
        <v>0</v>
      </c>
      <c r="L39" s="75">
        <f t="shared" si="4"/>
        <v>0</v>
      </c>
      <c r="M39" s="75">
        <f t="shared" si="1"/>
        <v>57</v>
      </c>
      <c r="N39" s="75">
        <v>3</v>
      </c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>
        <v>1</v>
      </c>
      <c r="AN39" s="75"/>
      <c r="AO39" s="75">
        <v>1</v>
      </c>
      <c r="AP39" s="75">
        <v>1</v>
      </c>
      <c r="AQ39" s="75">
        <v>1</v>
      </c>
      <c r="AR39" s="75">
        <v>1</v>
      </c>
      <c r="AS39" s="75"/>
      <c r="AT39" s="75"/>
      <c r="AU39" s="75">
        <v>1</v>
      </c>
      <c r="AV39" s="75">
        <v>1</v>
      </c>
      <c r="AW39" s="75">
        <v>1</v>
      </c>
      <c r="AX39" s="75"/>
      <c r="AY39" s="75">
        <v>1</v>
      </c>
      <c r="AZ39" s="75">
        <v>1</v>
      </c>
      <c r="BA39" s="75">
        <v>1</v>
      </c>
      <c r="BB39" s="75"/>
      <c r="BC39" s="75"/>
      <c r="BD39" s="75">
        <v>1</v>
      </c>
      <c r="BJ39" s="37"/>
    </row>
    <row r="40" spans="1:62" s="40" customFormat="1" ht="15" customHeight="1" x14ac:dyDescent="0.35">
      <c r="A40" s="76"/>
      <c r="B40" s="99" t="s">
        <v>234</v>
      </c>
      <c r="C40" s="76" t="s">
        <v>109</v>
      </c>
      <c r="D40" s="58" t="s">
        <v>236</v>
      </c>
      <c r="E40" s="59">
        <v>30585</v>
      </c>
      <c r="F40" s="60" t="s">
        <v>2</v>
      </c>
      <c r="G40" s="90">
        <v>0.39583333333333331</v>
      </c>
      <c r="H40" s="90"/>
      <c r="I40" s="90">
        <f t="shared" si="2"/>
        <v>-0.39583333333333331</v>
      </c>
      <c r="J40" s="76">
        <f t="shared" si="0"/>
        <v>0</v>
      </c>
      <c r="K40" s="90" t="str">
        <f t="shared" si="3"/>
        <v>0</v>
      </c>
      <c r="L40" s="76">
        <f t="shared" si="4"/>
        <v>0</v>
      </c>
      <c r="M40" s="76">
        <f t="shared" si="1"/>
        <v>0</v>
      </c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J40" s="37"/>
    </row>
    <row r="41" spans="1:62" s="40" customFormat="1" ht="15" customHeight="1" x14ac:dyDescent="0.35">
      <c r="A41" s="76"/>
      <c r="B41" s="99" t="s">
        <v>234</v>
      </c>
      <c r="C41" s="76" t="s">
        <v>109</v>
      </c>
      <c r="D41" s="58" t="s">
        <v>237</v>
      </c>
      <c r="E41" s="59">
        <v>34843</v>
      </c>
      <c r="F41" s="60" t="s">
        <v>2</v>
      </c>
      <c r="G41" s="90">
        <v>0.39583333333333331</v>
      </c>
      <c r="H41" s="90"/>
      <c r="I41" s="90">
        <f t="shared" si="2"/>
        <v>-0.39583333333333331</v>
      </c>
      <c r="J41" s="76">
        <f t="shared" ref="J41:J66" si="5">SUMPRODUCT(O$7:BD$7,O41:BD41)</f>
        <v>0</v>
      </c>
      <c r="K41" s="90" t="str">
        <f t="shared" si="3"/>
        <v>0</v>
      </c>
      <c r="L41" s="76">
        <f t="shared" si="4"/>
        <v>0</v>
      </c>
      <c r="M41" s="76">
        <f t="shared" si="1"/>
        <v>0</v>
      </c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</row>
    <row r="42" spans="1:62" s="40" customFormat="1" ht="15" customHeight="1" x14ac:dyDescent="0.35">
      <c r="A42" s="75">
        <v>58</v>
      </c>
      <c r="B42" s="98" t="s">
        <v>238</v>
      </c>
      <c r="C42" s="75" t="s">
        <v>109</v>
      </c>
      <c r="D42" s="58" t="s">
        <v>110</v>
      </c>
      <c r="E42" s="59">
        <v>34054</v>
      </c>
      <c r="F42" s="60" t="s">
        <v>2</v>
      </c>
      <c r="G42" s="89">
        <v>0.39583333333333331</v>
      </c>
      <c r="H42" s="89">
        <v>0.80133101851851851</v>
      </c>
      <c r="I42" s="89">
        <f t="shared" si="2"/>
        <v>0.4054976851851852</v>
      </c>
      <c r="J42" s="75">
        <f t="shared" si="5"/>
        <v>57</v>
      </c>
      <c r="K42" s="89" t="str">
        <f t="shared" si="3"/>
        <v>0</v>
      </c>
      <c r="L42" s="75">
        <f t="shared" si="4"/>
        <v>0</v>
      </c>
      <c r="M42" s="75">
        <f t="shared" si="1"/>
        <v>57</v>
      </c>
      <c r="N42" s="75">
        <v>4</v>
      </c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>
        <v>1</v>
      </c>
      <c r="AB42" s="75">
        <v>1</v>
      </c>
      <c r="AC42" s="75">
        <v>1</v>
      </c>
      <c r="AD42" s="75"/>
      <c r="AE42" s="75"/>
      <c r="AF42" s="75">
        <v>1</v>
      </c>
      <c r="AG42" s="75">
        <v>1</v>
      </c>
      <c r="AH42" s="75">
        <v>1</v>
      </c>
      <c r="AI42" s="75">
        <v>1</v>
      </c>
      <c r="AJ42" s="75">
        <v>1</v>
      </c>
      <c r="AK42" s="75">
        <v>1</v>
      </c>
      <c r="AL42" s="75"/>
      <c r="AM42" s="75">
        <v>1</v>
      </c>
      <c r="AN42" s="75"/>
      <c r="AO42" s="75"/>
      <c r="AP42" s="75">
        <v>1</v>
      </c>
      <c r="AQ42" s="75"/>
      <c r="AR42" s="75"/>
      <c r="AS42" s="75">
        <v>1</v>
      </c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</row>
    <row r="43" spans="1:62" s="40" customFormat="1" ht="15" customHeight="1" x14ac:dyDescent="0.35">
      <c r="A43" s="76"/>
      <c r="B43" s="99" t="s">
        <v>238</v>
      </c>
      <c r="C43" s="76" t="s">
        <v>109</v>
      </c>
      <c r="D43" s="58" t="s">
        <v>111</v>
      </c>
      <c r="E43" s="59">
        <v>32465</v>
      </c>
      <c r="F43" s="60" t="s">
        <v>2</v>
      </c>
      <c r="G43" s="90">
        <v>0.39583333333333331</v>
      </c>
      <c r="H43" s="90"/>
      <c r="I43" s="90">
        <f t="shared" si="2"/>
        <v>-0.39583333333333331</v>
      </c>
      <c r="J43" s="76">
        <f t="shared" si="5"/>
        <v>0</v>
      </c>
      <c r="K43" s="90" t="str">
        <f t="shared" si="3"/>
        <v>0</v>
      </c>
      <c r="L43" s="76">
        <f t="shared" si="4"/>
        <v>0</v>
      </c>
      <c r="M43" s="76">
        <f t="shared" si="1"/>
        <v>0</v>
      </c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</row>
    <row r="44" spans="1:62" s="40" customFormat="1" ht="15" customHeight="1" x14ac:dyDescent="0.35">
      <c r="A44" s="76"/>
      <c r="B44" s="99" t="s">
        <v>238</v>
      </c>
      <c r="C44" s="76" t="s">
        <v>109</v>
      </c>
      <c r="D44" s="58" t="s">
        <v>112</v>
      </c>
      <c r="E44" s="59">
        <v>35439</v>
      </c>
      <c r="F44" s="60" t="s">
        <v>2</v>
      </c>
      <c r="G44" s="90">
        <v>0.39583333333333331</v>
      </c>
      <c r="H44" s="90"/>
      <c r="I44" s="90">
        <f t="shared" si="2"/>
        <v>-0.39583333333333331</v>
      </c>
      <c r="J44" s="76">
        <f t="shared" si="5"/>
        <v>0</v>
      </c>
      <c r="K44" s="90" t="str">
        <f t="shared" si="3"/>
        <v>0</v>
      </c>
      <c r="L44" s="76">
        <f t="shared" si="4"/>
        <v>0</v>
      </c>
      <c r="M44" s="76">
        <f t="shared" si="1"/>
        <v>0</v>
      </c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</row>
    <row r="45" spans="1:62" s="40" customFormat="1" ht="15" customHeight="1" x14ac:dyDescent="0.35">
      <c r="A45" s="75">
        <v>59</v>
      </c>
      <c r="B45" s="98" t="s">
        <v>239</v>
      </c>
      <c r="C45" s="75" t="s">
        <v>109</v>
      </c>
      <c r="D45" s="58" t="s">
        <v>65</v>
      </c>
      <c r="E45" s="59">
        <v>32558</v>
      </c>
      <c r="F45" s="60" t="s">
        <v>2</v>
      </c>
      <c r="G45" s="89">
        <v>0.39583333333333331</v>
      </c>
      <c r="H45" s="89">
        <v>0.80275462962962962</v>
      </c>
      <c r="I45" s="89">
        <f t="shared" si="2"/>
        <v>0.40692129629629631</v>
      </c>
      <c r="J45" s="75">
        <f t="shared" si="5"/>
        <v>38</v>
      </c>
      <c r="K45" s="89" t="str">
        <f t="shared" si="3"/>
        <v>0</v>
      </c>
      <c r="L45" s="75">
        <f t="shared" si="4"/>
        <v>0</v>
      </c>
      <c r="M45" s="75">
        <f t="shared" si="1"/>
        <v>38</v>
      </c>
      <c r="N45" s="75">
        <v>7</v>
      </c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>
        <v>1</v>
      </c>
      <c r="AL45" s="75"/>
      <c r="AM45" s="75">
        <v>1</v>
      </c>
      <c r="AN45" s="75"/>
      <c r="AO45" s="75">
        <v>1</v>
      </c>
      <c r="AP45" s="75">
        <v>1</v>
      </c>
      <c r="AQ45" s="75">
        <v>1</v>
      </c>
      <c r="AR45" s="75"/>
      <c r="AS45" s="75">
        <v>1</v>
      </c>
      <c r="AT45" s="75">
        <v>1</v>
      </c>
      <c r="AU45" s="75"/>
      <c r="AV45" s="75">
        <v>1</v>
      </c>
      <c r="AW45" s="75">
        <v>1</v>
      </c>
      <c r="AX45" s="75"/>
      <c r="AY45" s="75">
        <v>1</v>
      </c>
      <c r="AZ45" s="75"/>
      <c r="BA45" s="75"/>
      <c r="BB45" s="75"/>
      <c r="BC45" s="75"/>
      <c r="BD45" s="75"/>
    </row>
    <row r="46" spans="1:62" s="40" customFormat="1" ht="15" customHeight="1" x14ac:dyDescent="0.35">
      <c r="A46" s="77"/>
      <c r="B46" s="95" t="s">
        <v>239</v>
      </c>
      <c r="C46" s="77" t="s">
        <v>109</v>
      </c>
      <c r="D46" s="58" t="s">
        <v>152</v>
      </c>
      <c r="E46" s="59">
        <v>34263</v>
      </c>
      <c r="F46" s="60" t="s">
        <v>2</v>
      </c>
      <c r="G46" s="91">
        <v>0.39583333333333331</v>
      </c>
      <c r="H46" s="91"/>
      <c r="I46" s="91">
        <f t="shared" si="2"/>
        <v>-0.39583333333333331</v>
      </c>
      <c r="J46" s="77">
        <f t="shared" si="5"/>
        <v>0</v>
      </c>
      <c r="K46" s="91" t="str">
        <f t="shared" si="3"/>
        <v>0</v>
      </c>
      <c r="L46" s="77">
        <f t="shared" si="4"/>
        <v>0</v>
      </c>
      <c r="M46" s="77">
        <f t="shared" si="1"/>
        <v>0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J46" s="37"/>
    </row>
    <row r="47" spans="1:62" s="40" customFormat="1" ht="15" customHeight="1" x14ac:dyDescent="0.35">
      <c r="A47" s="75">
        <v>60</v>
      </c>
      <c r="B47" s="98" t="s">
        <v>240</v>
      </c>
      <c r="C47" s="75" t="s">
        <v>109</v>
      </c>
      <c r="D47" s="58" t="s">
        <v>138</v>
      </c>
      <c r="E47" s="59">
        <v>31959</v>
      </c>
      <c r="F47" s="60" t="s">
        <v>2</v>
      </c>
      <c r="G47" s="89">
        <v>0.39583333333333331</v>
      </c>
      <c r="H47" s="89">
        <v>0.78055555555555556</v>
      </c>
      <c r="I47" s="89">
        <f t="shared" si="2"/>
        <v>0.38472222222222224</v>
      </c>
      <c r="J47" s="75">
        <f t="shared" si="5"/>
        <v>42</v>
      </c>
      <c r="K47" s="89" t="str">
        <f t="shared" si="3"/>
        <v>0</v>
      </c>
      <c r="L47" s="75">
        <f t="shared" si="4"/>
        <v>0</v>
      </c>
      <c r="M47" s="75">
        <f t="shared" si="1"/>
        <v>42</v>
      </c>
      <c r="N47" s="75">
        <v>6</v>
      </c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>
        <v>1</v>
      </c>
      <c r="AV47" s="75">
        <v>1</v>
      </c>
      <c r="AW47" s="75">
        <v>1</v>
      </c>
      <c r="AX47" s="75">
        <v>1</v>
      </c>
      <c r="AY47" s="75">
        <v>1</v>
      </c>
      <c r="AZ47" s="75">
        <v>1</v>
      </c>
      <c r="BA47" s="75">
        <v>1</v>
      </c>
      <c r="BB47" s="75"/>
      <c r="BC47" s="75"/>
      <c r="BD47" s="75">
        <v>1</v>
      </c>
      <c r="BJ47" s="37"/>
    </row>
    <row r="48" spans="1:62" s="40" customFormat="1" ht="15" customHeight="1" x14ac:dyDescent="0.35">
      <c r="A48" s="76"/>
      <c r="B48" s="99" t="s">
        <v>240</v>
      </c>
      <c r="C48" s="76" t="s">
        <v>109</v>
      </c>
      <c r="D48" s="58" t="s">
        <v>241</v>
      </c>
      <c r="E48" s="59">
        <v>32142</v>
      </c>
      <c r="F48" s="60" t="s">
        <v>2</v>
      </c>
      <c r="G48" s="90">
        <v>0.39583333333333331</v>
      </c>
      <c r="H48" s="90"/>
      <c r="I48" s="90">
        <f t="shared" si="2"/>
        <v>-0.39583333333333331</v>
      </c>
      <c r="J48" s="76">
        <f t="shared" si="5"/>
        <v>0</v>
      </c>
      <c r="K48" s="90" t="str">
        <f t="shared" si="3"/>
        <v>0</v>
      </c>
      <c r="L48" s="76">
        <f t="shared" si="4"/>
        <v>0</v>
      </c>
      <c r="M48" s="76">
        <f t="shared" si="1"/>
        <v>0</v>
      </c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</row>
    <row r="49" spans="1:62" s="40" customFormat="1" ht="15" customHeight="1" x14ac:dyDescent="0.35">
      <c r="A49" s="76"/>
      <c r="B49" s="99" t="s">
        <v>240</v>
      </c>
      <c r="C49" s="76" t="s">
        <v>109</v>
      </c>
      <c r="D49" s="58" t="s">
        <v>137</v>
      </c>
      <c r="E49" s="59">
        <v>32159</v>
      </c>
      <c r="F49" s="60" t="s">
        <v>2</v>
      </c>
      <c r="G49" s="90">
        <v>0.39583333333333331</v>
      </c>
      <c r="H49" s="90"/>
      <c r="I49" s="90">
        <f t="shared" si="2"/>
        <v>-0.39583333333333331</v>
      </c>
      <c r="J49" s="76">
        <f t="shared" si="5"/>
        <v>0</v>
      </c>
      <c r="K49" s="90" t="str">
        <f t="shared" si="3"/>
        <v>0</v>
      </c>
      <c r="L49" s="76">
        <f t="shared" si="4"/>
        <v>0</v>
      </c>
      <c r="M49" s="76">
        <f t="shared" si="1"/>
        <v>0</v>
      </c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</row>
    <row r="50" spans="1:62" s="40" customFormat="1" ht="15" customHeight="1" x14ac:dyDescent="0.35">
      <c r="A50" s="75">
        <v>61</v>
      </c>
      <c r="B50" s="98" t="s">
        <v>242</v>
      </c>
      <c r="C50" s="75" t="s">
        <v>109</v>
      </c>
      <c r="D50" s="58" t="s">
        <v>243</v>
      </c>
      <c r="E50" s="59">
        <v>28058</v>
      </c>
      <c r="F50" s="57" t="s">
        <v>114</v>
      </c>
      <c r="G50" s="89">
        <v>0.39583333333333331</v>
      </c>
      <c r="H50" s="89">
        <v>0.80777777777777782</v>
      </c>
      <c r="I50" s="89">
        <f t="shared" si="2"/>
        <v>0.4119444444444445</v>
      </c>
      <c r="J50" s="75">
        <f t="shared" si="5"/>
        <v>77</v>
      </c>
      <c r="K50" s="89" t="str">
        <f t="shared" si="3"/>
        <v>0</v>
      </c>
      <c r="L50" s="75">
        <f t="shared" si="4"/>
        <v>0</v>
      </c>
      <c r="M50" s="75">
        <f t="shared" si="1"/>
        <v>77</v>
      </c>
      <c r="N50" s="75">
        <v>2</v>
      </c>
      <c r="O50" s="75"/>
      <c r="P50" s="75"/>
      <c r="Q50" s="75"/>
      <c r="R50" s="75"/>
      <c r="S50" s="75"/>
      <c r="T50" s="75"/>
      <c r="U50" s="75"/>
      <c r="V50" s="75"/>
      <c r="W50" s="75">
        <v>1</v>
      </c>
      <c r="X50" s="75"/>
      <c r="Y50" s="75">
        <v>1</v>
      </c>
      <c r="Z50" s="75"/>
      <c r="AA50" s="75">
        <v>1</v>
      </c>
      <c r="AB50" s="75">
        <v>1</v>
      </c>
      <c r="AC50" s="75">
        <v>1</v>
      </c>
      <c r="AD50" s="75"/>
      <c r="AE50" s="75">
        <v>1</v>
      </c>
      <c r="AF50" s="75">
        <v>1</v>
      </c>
      <c r="AG50" s="75">
        <v>1</v>
      </c>
      <c r="AH50" s="75">
        <v>1</v>
      </c>
      <c r="AI50" s="75">
        <v>1</v>
      </c>
      <c r="AJ50" s="75"/>
      <c r="AK50" s="75">
        <v>1</v>
      </c>
      <c r="AL50" s="75"/>
      <c r="AM50" s="75">
        <v>1</v>
      </c>
      <c r="AN50" s="75"/>
      <c r="AO50" s="75"/>
      <c r="AP50" s="75">
        <v>1</v>
      </c>
      <c r="AQ50" s="75">
        <v>1</v>
      </c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</row>
    <row r="51" spans="1:62" s="40" customFormat="1" ht="15" customHeight="1" x14ac:dyDescent="0.35">
      <c r="A51" s="76"/>
      <c r="B51" s="99" t="s">
        <v>242</v>
      </c>
      <c r="C51" s="76" t="s">
        <v>109</v>
      </c>
      <c r="D51" s="58" t="s">
        <v>244</v>
      </c>
      <c r="E51" s="59">
        <v>26743</v>
      </c>
      <c r="F51" s="57" t="s">
        <v>114</v>
      </c>
      <c r="G51" s="90">
        <v>0.39583333333333331</v>
      </c>
      <c r="H51" s="90"/>
      <c r="I51" s="90">
        <f t="shared" si="2"/>
        <v>-0.39583333333333331</v>
      </c>
      <c r="J51" s="76">
        <f t="shared" si="5"/>
        <v>0</v>
      </c>
      <c r="K51" s="90" t="str">
        <f t="shared" si="3"/>
        <v>0</v>
      </c>
      <c r="L51" s="76">
        <f t="shared" si="4"/>
        <v>0</v>
      </c>
      <c r="M51" s="76">
        <f t="shared" si="1"/>
        <v>0</v>
      </c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</row>
    <row r="52" spans="1:62" s="40" customFormat="1" ht="15" customHeight="1" x14ac:dyDescent="0.35">
      <c r="A52" s="76"/>
      <c r="B52" s="99" t="s">
        <v>242</v>
      </c>
      <c r="C52" s="76" t="s">
        <v>109</v>
      </c>
      <c r="D52" s="58" t="s">
        <v>245</v>
      </c>
      <c r="E52" s="59">
        <v>23363</v>
      </c>
      <c r="F52" s="57" t="s">
        <v>114</v>
      </c>
      <c r="G52" s="90">
        <v>0.39583333333333331</v>
      </c>
      <c r="H52" s="90"/>
      <c r="I52" s="90">
        <f t="shared" si="2"/>
        <v>-0.39583333333333331</v>
      </c>
      <c r="J52" s="76">
        <f t="shared" si="5"/>
        <v>0</v>
      </c>
      <c r="K52" s="90" t="str">
        <f t="shared" si="3"/>
        <v>0</v>
      </c>
      <c r="L52" s="76">
        <f t="shared" si="4"/>
        <v>0</v>
      </c>
      <c r="M52" s="76">
        <f t="shared" si="1"/>
        <v>0</v>
      </c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</row>
    <row r="53" spans="1:62" s="11" customFormat="1" ht="15" customHeight="1" x14ac:dyDescent="0.35">
      <c r="A53" s="84">
        <v>62</v>
      </c>
      <c r="B53" s="96" t="s">
        <v>246</v>
      </c>
      <c r="C53" s="84" t="s">
        <v>113</v>
      </c>
      <c r="D53" s="49" t="s">
        <v>247</v>
      </c>
      <c r="E53" s="47">
        <v>33631</v>
      </c>
      <c r="F53" s="62" t="s">
        <v>248</v>
      </c>
      <c r="G53" s="87">
        <v>0.39583333333333331</v>
      </c>
      <c r="H53" s="87">
        <v>0.80387731481481473</v>
      </c>
      <c r="I53" s="87">
        <f t="shared" si="2"/>
        <v>0.40804398148148141</v>
      </c>
      <c r="J53" s="84">
        <f t="shared" si="5"/>
        <v>166</v>
      </c>
      <c r="K53" s="87" t="str">
        <f t="shared" si="3"/>
        <v>0</v>
      </c>
      <c r="L53" s="84">
        <f t="shared" si="4"/>
        <v>0</v>
      </c>
      <c r="M53" s="84">
        <f t="shared" si="1"/>
        <v>166</v>
      </c>
      <c r="N53" s="84">
        <v>1</v>
      </c>
      <c r="O53" s="84">
        <v>1</v>
      </c>
      <c r="P53" s="84">
        <v>1</v>
      </c>
      <c r="Q53" s="84">
        <v>1</v>
      </c>
      <c r="R53" s="84">
        <v>1</v>
      </c>
      <c r="S53" s="84">
        <v>1</v>
      </c>
      <c r="T53" s="84">
        <v>1</v>
      </c>
      <c r="U53" s="84">
        <v>1</v>
      </c>
      <c r="V53" s="84">
        <v>1</v>
      </c>
      <c r="W53" s="84">
        <v>1</v>
      </c>
      <c r="X53" s="84">
        <v>1</v>
      </c>
      <c r="Y53" s="84">
        <v>1</v>
      </c>
      <c r="Z53" s="84">
        <v>1</v>
      </c>
      <c r="AA53" s="84">
        <v>1</v>
      </c>
      <c r="AB53" s="84"/>
      <c r="AC53" s="84">
        <v>1</v>
      </c>
      <c r="AD53" s="84">
        <v>1</v>
      </c>
      <c r="AE53" s="84">
        <v>1</v>
      </c>
      <c r="AF53" s="84">
        <v>1</v>
      </c>
      <c r="AG53" s="84">
        <v>1</v>
      </c>
      <c r="AH53" s="84">
        <v>1</v>
      </c>
      <c r="AI53" s="84">
        <v>1</v>
      </c>
      <c r="AJ53" s="84">
        <v>1</v>
      </c>
      <c r="AK53" s="84"/>
      <c r="AL53" s="84"/>
      <c r="AM53" s="84">
        <v>1</v>
      </c>
      <c r="AN53" s="84"/>
      <c r="AO53" s="84">
        <v>1</v>
      </c>
      <c r="AP53" s="84"/>
      <c r="AQ53" s="84"/>
      <c r="AR53" s="84">
        <v>1</v>
      </c>
      <c r="AS53" s="84"/>
      <c r="AT53" s="84"/>
      <c r="AU53" s="84">
        <v>1</v>
      </c>
      <c r="AV53" s="84"/>
      <c r="AW53" s="84">
        <v>1</v>
      </c>
      <c r="AX53" s="84"/>
      <c r="AY53" s="84"/>
      <c r="AZ53" s="84">
        <v>1</v>
      </c>
      <c r="BA53" s="84">
        <v>1</v>
      </c>
      <c r="BB53" s="84"/>
      <c r="BC53" s="84"/>
      <c r="BD53" s="84">
        <v>1</v>
      </c>
    </row>
    <row r="54" spans="1:62" s="11" customFormat="1" ht="15" customHeight="1" x14ac:dyDescent="0.35">
      <c r="A54" s="85"/>
      <c r="B54" s="97" t="s">
        <v>246</v>
      </c>
      <c r="C54" s="85" t="s">
        <v>113</v>
      </c>
      <c r="D54" s="49" t="s">
        <v>249</v>
      </c>
      <c r="E54" s="47">
        <v>33224</v>
      </c>
      <c r="F54" s="44" t="s">
        <v>248</v>
      </c>
      <c r="G54" s="88">
        <v>0.39583333333333331</v>
      </c>
      <c r="H54" s="88"/>
      <c r="I54" s="88">
        <f t="shared" si="2"/>
        <v>-0.39583333333333331</v>
      </c>
      <c r="J54" s="85">
        <f t="shared" si="5"/>
        <v>0</v>
      </c>
      <c r="K54" s="88" t="str">
        <f t="shared" si="3"/>
        <v>0</v>
      </c>
      <c r="L54" s="85">
        <f t="shared" si="4"/>
        <v>0</v>
      </c>
      <c r="M54" s="85">
        <f t="shared" si="1"/>
        <v>0</v>
      </c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</row>
    <row r="55" spans="1:62" s="11" customFormat="1" ht="15" customHeight="1" x14ac:dyDescent="0.35">
      <c r="A55" s="84">
        <v>63</v>
      </c>
      <c r="B55" s="96" t="s">
        <v>154</v>
      </c>
      <c r="C55" s="84" t="s">
        <v>113</v>
      </c>
      <c r="D55" s="49" t="s">
        <v>155</v>
      </c>
      <c r="E55" s="47">
        <v>31700</v>
      </c>
      <c r="F55" s="61" t="s">
        <v>2</v>
      </c>
      <c r="G55" s="87">
        <v>0.39583333333333331</v>
      </c>
      <c r="H55" s="87">
        <v>0.80445601851851845</v>
      </c>
      <c r="I55" s="87">
        <f t="shared" si="2"/>
        <v>0.40862268518518513</v>
      </c>
      <c r="J55" s="84">
        <f t="shared" si="5"/>
        <v>150</v>
      </c>
      <c r="K55" s="87" t="str">
        <f t="shared" si="3"/>
        <v>0</v>
      </c>
      <c r="L55" s="84">
        <f t="shared" si="4"/>
        <v>0</v>
      </c>
      <c r="M55" s="84">
        <f t="shared" si="1"/>
        <v>150</v>
      </c>
      <c r="N55" s="84">
        <v>3</v>
      </c>
      <c r="O55" s="84">
        <v>1</v>
      </c>
      <c r="P55" s="84">
        <v>1</v>
      </c>
      <c r="Q55" s="84">
        <v>1</v>
      </c>
      <c r="R55" s="84">
        <v>1</v>
      </c>
      <c r="S55" s="84">
        <v>1</v>
      </c>
      <c r="T55" s="84">
        <v>1</v>
      </c>
      <c r="U55" s="84">
        <v>1</v>
      </c>
      <c r="V55" s="84">
        <v>1</v>
      </c>
      <c r="W55" s="84">
        <v>1</v>
      </c>
      <c r="X55" s="84">
        <v>1</v>
      </c>
      <c r="Y55" s="84">
        <v>1</v>
      </c>
      <c r="Z55" s="84">
        <v>1</v>
      </c>
      <c r="AA55" s="84">
        <v>1</v>
      </c>
      <c r="AB55" s="84"/>
      <c r="AC55" s="84"/>
      <c r="AD55" s="84">
        <v>1</v>
      </c>
      <c r="AE55" s="84">
        <v>1</v>
      </c>
      <c r="AF55" s="84"/>
      <c r="AG55" s="84">
        <v>1</v>
      </c>
      <c r="AH55" s="84"/>
      <c r="AI55" s="84">
        <v>1</v>
      </c>
      <c r="AJ55" s="84">
        <v>1</v>
      </c>
      <c r="AK55" s="84"/>
      <c r="AL55" s="84"/>
      <c r="AM55" s="84">
        <v>1</v>
      </c>
      <c r="AN55" s="84"/>
      <c r="AO55" s="84">
        <v>1</v>
      </c>
      <c r="AP55" s="84"/>
      <c r="AQ55" s="84"/>
      <c r="AR55" s="84">
        <v>1</v>
      </c>
      <c r="AS55" s="84"/>
      <c r="AT55" s="84"/>
      <c r="AU55" s="84">
        <v>1</v>
      </c>
      <c r="AV55" s="84">
        <v>1</v>
      </c>
      <c r="AW55" s="84">
        <v>1</v>
      </c>
      <c r="AX55" s="84"/>
      <c r="AY55" s="84"/>
      <c r="AZ55" s="84">
        <v>1</v>
      </c>
      <c r="BA55" s="84">
        <v>1</v>
      </c>
      <c r="BB55" s="84"/>
      <c r="BC55" s="84"/>
      <c r="BD55" s="84">
        <v>1</v>
      </c>
    </row>
    <row r="56" spans="1:62" s="11" customFormat="1" ht="15" customHeight="1" x14ac:dyDescent="0.35">
      <c r="A56" s="85"/>
      <c r="B56" s="97" t="s">
        <v>154</v>
      </c>
      <c r="C56" s="85" t="s">
        <v>113</v>
      </c>
      <c r="D56" s="49" t="s">
        <v>156</v>
      </c>
      <c r="E56" s="47">
        <v>32894</v>
      </c>
      <c r="F56" s="61" t="s">
        <v>2</v>
      </c>
      <c r="G56" s="88">
        <v>0.39583333333333331</v>
      </c>
      <c r="H56" s="88"/>
      <c r="I56" s="88">
        <f t="shared" si="2"/>
        <v>-0.39583333333333331</v>
      </c>
      <c r="J56" s="85">
        <f t="shared" si="5"/>
        <v>0</v>
      </c>
      <c r="K56" s="88" t="str">
        <f t="shared" si="3"/>
        <v>0</v>
      </c>
      <c r="L56" s="85">
        <f t="shared" si="4"/>
        <v>0</v>
      </c>
      <c r="M56" s="85">
        <f t="shared" si="1"/>
        <v>0</v>
      </c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</row>
    <row r="57" spans="1:62" s="11" customFormat="1" ht="15" customHeight="1" x14ac:dyDescent="0.35">
      <c r="A57" s="84">
        <v>64</v>
      </c>
      <c r="B57" s="96" t="s">
        <v>250</v>
      </c>
      <c r="C57" s="84" t="s">
        <v>113</v>
      </c>
      <c r="D57" s="49" t="s">
        <v>146</v>
      </c>
      <c r="E57" s="47">
        <v>34228</v>
      </c>
      <c r="F57" s="61" t="s">
        <v>2</v>
      </c>
      <c r="G57" s="87">
        <v>0.39583333333333331</v>
      </c>
      <c r="H57" s="87">
        <v>0.79484953703703709</v>
      </c>
      <c r="I57" s="87">
        <f t="shared" si="2"/>
        <v>0.39901620370370378</v>
      </c>
      <c r="J57" s="84">
        <f t="shared" si="5"/>
        <v>65</v>
      </c>
      <c r="K57" s="87" t="str">
        <f t="shared" si="3"/>
        <v>0</v>
      </c>
      <c r="L57" s="84">
        <f t="shared" si="4"/>
        <v>0</v>
      </c>
      <c r="M57" s="84">
        <f t="shared" si="1"/>
        <v>65</v>
      </c>
      <c r="N57" s="84">
        <v>6</v>
      </c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>
        <v>1</v>
      </c>
      <c r="AG57" s="84"/>
      <c r="AH57" s="84">
        <v>1</v>
      </c>
      <c r="AI57" s="84"/>
      <c r="AJ57" s="84"/>
      <c r="AK57" s="84">
        <v>1</v>
      </c>
      <c r="AL57" s="84"/>
      <c r="AM57" s="84">
        <v>1</v>
      </c>
      <c r="AN57" s="84"/>
      <c r="AO57" s="84">
        <v>1</v>
      </c>
      <c r="AP57" s="84">
        <v>1</v>
      </c>
      <c r="AQ57" s="84">
        <v>1</v>
      </c>
      <c r="AR57" s="84">
        <v>1</v>
      </c>
      <c r="AS57" s="84">
        <v>1</v>
      </c>
      <c r="AT57" s="84"/>
      <c r="AU57" s="84">
        <v>1</v>
      </c>
      <c r="AV57" s="84"/>
      <c r="AW57" s="84">
        <v>1</v>
      </c>
      <c r="AX57" s="84"/>
      <c r="AY57" s="84">
        <v>1</v>
      </c>
      <c r="AZ57" s="84">
        <v>1</v>
      </c>
      <c r="BA57" s="84">
        <v>1</v>
      </c>
      <c r="BB57" s="84"/>
      <c r="BC57" s="84"/>
      <c r="BD57" s="84"/>
      <c r="BJ57"/>
    </row>
    <row r="58" spans="1:62" ht="15" customHeight="1" x14ac:dyDescent="0.35">
      <c r="A58" s="85"/>
      <c r="B58" s="97" t="s">
        <v>250</v>
      </c>
      <c r="C58" s="85" t="s">
        <v>113</v>
      </c>
      <c r="D58" s="49" t="s">
        <v>145</v>
      </c>
      <c r="E58" s="47">
        <v>36584</v>
      </c>
      <c r="F58" s="61" t="s">
        <v>2</v>
      </c>
      <c r="G58" s="88">
        <v>0.39583333333333331</v>
      </c>
      <c r="H58" s="88"/>
      <c r="I58" s="88">
        <f t="shared" si="2"/>
        <v>-0.39583333333333331</v>
      </c>
      <c r="J58" s="85">
        <f t="shared" si="5"/>
        <v>0</v>
      </c>
      <c r="K58" s="88" t="str">
        <f>IF(I58-$C$7&lt;0,"0",I58-$C$7)</f>
        <v>0</v>
      </c>
      <c r="L58" s="85">
        <f>ROUNDUP(K58*1440,0)</f>
        <v>0</v>
      </c>
      <c r="M58" s="85">
        <f>J58-L58</f>
        <v>0</v>
      </c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</row>
    <row r="59" spans="1:62" ht="15" customHeight="1" x14ac:dyDescent="0.35">
      <c r="A59" s="84">
        <v>65</v>
      </c>
      <c r="B59" s="96" t="s">
        <v>251</v>
      </c>
      <c r="C59" s="84" t="s">
        <v>113</v>
      </c>
      <c r="D59" s="49" t="s">
        <v>252</v>
      </c>
      <c r="E59" s="47">
        <v>31291</v>
      </c>
      <c r="F59" s="61" t="s">
        <v>2</v>
      </c>
      <c r="G59" s="87">
        <v>0.39583333333333331</v>
      </c>
      <c r="H59" s="87">
        <v>0.81828703703703709</v>
      </c>
      <c r="I59" s="87">
        <f t="shared" si="2"/>
        <v>0.42245370370370378</v>
      </c>
      <c r="J59" s="84">
        <f t="shared" si="5"/>
        <v>95</v>
      </c>
      <c r="K59" s="87">
        <f>IF(I59-$C$7&lt;0,"0",I59-$C$7)</f>
        <v>5.7870370370370905E-3</v>
      </c>
      <c r="L59" s="84">
        <f>ROUNDUP(K59*1440,0)</f>
        <v>9</v>
      </c>
      <c r="M59" s="84">
        <f>J59-L59</f>
        <v>86</v>
      </c>
      <c r="N59" s="84">
        <v>4</v>
      </c>
      <c r="O59" s="84">
        <v>1</v>
      </c>
      <c r="P59" s="84"/>
      <c r="Q59" s="84"/>
      <c r="R59" s="84">
        <v>1</v>
      </c>
      <c r="S59" s="84"/>
      <c r="T59" s="84"/>
      <c r="U59" s="84"/>
      <c r="V59" s="84"/>
      <c r="W59" s="84">
        <v>1</v>
      </c>
      <c r="X59" s="84"/>
      <c r="Y59" s="84">
        <v>1</v>
      </c>
      <c r="Z59" s="84"/>
      <c r="AA59" s="84"/>
      <c r="AB59" s="84"/>
      <c r="AC59" s="84"/>
      <c r="AD59" s="84"/>
      <c r="AE59" s="84">
        <v>1</v>
      </c>
      <c r="AF59" s="84"/>
      <c r="AG59" s="84">
        <v>1</v>
      </c>
      <c r="AH59" s="84"/>
      <c r="AI59" s="84">
        <v>1</v>
      </c>
      <c r="AJ59" s="84"/>
      <c r="AK59" s="84"/>
      <c r="AL59" s="84"/>
      <c r="AM59" s="84">
        <v>1</v>
      </c>
      <c r="AN59" s="84"/>
      <c r="AO59" s="84">
        <v>1</v>
      </c>
      <c r="AP59" s="84"/>
      <c r="AQ59" s="84"/>
      <c r="AR59" s="84">
        <v>1</v>
      </c>
      <c r="AS59" s="84">
        <v>1</v>
      </c>
      <c r="AT59" s="84">
        <v>1</v>
      </c>
      <c r="AU59" s="84">
        <v>1</v>
      </c>
      <c r="AV59" s="84">
        <v>1</v>
      </c>
      <c r="AW59" s="84">
        <v>1</v>
      </c>
      <c r="AX59" s="84">
        <v>1</v>
      </c>
      <c r="AY59" s="84">
        <v>1</v>
      </c>
      <c r="AZ59" s="84">
        <v>1</v>
      </c>
      <c r="BA59" s="84"/>
      <c r="BB59" s="84"/>
      <c r="BC59" s="84"/>
      <c r="BD59" s="84"/>
    </row>
    <row r="60" spans="1:62" ht="15" customHeight="1" x14ac:dyDescent="0.35">
      <c r="A60" s="86"/>
      <c r="B60" s="100" t="s">
        <v>251</v>
      </c>
      <c r="C60" s="86" t="s">
        <v>113</v>
      </c>
      <c r="D60" s="49" t="s">
        <v>253</v>
      </c>
      <c r="E60" s="47">
        <v>30835</v>
      </c>
      <c r="F60" s="61" t="s">
        <v>2</v>
      </c>
      <c r="G60" s="92">
        <v>0.39583333333333331</v>
      </c>
      <c r="H60" s="92"/>
      <c r="I60" s="92">
        <f t="shared" si="2"/>
        <v>-0.39583333333333331</v>
      </c>
      <c r="J60" s="86">
        <f t="shared" si="5"/>
        <v>0</v>
      </c>
      <c r="K60" s="92" t="str">
        <f t="shared" ref="K60:K66" si="6">IF(I60-$C$7&lt;0,"0",I60-$C$7)</f>
        <v>0</v>
      </c>
      <c r="L60" s="86">
        <f t="shared" ref="L60:L66" si="7">ROUNDUP(K60*1440,0)</f>
        <v>0</v>
      </c>
      <c r="M60" s="86">
        <f t="shared" ref="M60:M66" si="8">J60-L60</f>
        <v>0</v>
      </c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</row>
    <row r="61" spans="1:62" ht="15" customHeight="1" x14ac:dyDescent="0.35">
      <c r="A61" s="86"/>
      <c r="B61" s="100" t="s">
        <v>251</v>
      </c>
      <c r="C61" s="86" t="s">
        <v>113</v>
      </c>
      <c r="D61" s="49" t="s">
        <v>254</v>
      </c>
      <c r="E61" s="47">
        <v>30694</v>
      </c>
      <c r="F61" s="61" t="s">
        <v>2</v>
      </c>
      <c r="G61" s="92">
        <v>0.39583333333333331</v>
      </c>
      <c r="H61" s="92"/>
      <c r="I61" s="92">
        <f t="shared" si="2"/>
        <v>-0.39583333333333331</v>
      </c>
      <c r="J61" s="86">
        <f t="shared" si="5"/>
        <v>0</v>
      </c>
      <c r="K61" s="92" t="str">
        <f t="shared" si="6"/>
        <v>0</v>
      </c>
      <c r="L61" s="86">
        <f t="shared" si="7"/>
        <v>0</v>
      </c>
      <c r="M61" s="86">
        <f t="shared" si="8"/>
        <v>0</v>
      </c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</row>
    <row r="62" spans="1:62" ht="15" customHeight="1" x14ac:dyDescent="0.35">
      <c r="A62" s="84">
        <v>66</v>
      </c>
      <c r="B62" s="96" t="s">
        <v>255</v>
      </c>
      <c r="C62" s="84" t="s">
        <v>113</v>
      </c>
      <c r="D62" s="49" t="s">
        <v>115</v>
      </c>
      <c r="E62" s="47">
        <v>30101</v>
      </c>
      <c r="F62" s="63" t="s">
        <v>139</v>
      </c>
      <c r="G62" s="87">
        <v>0.39583333333333331</v>
      </c>
      <c r="H62" s="87">
        <v>0.80798611111111107</v>
      </c>
      <c r="I62" s="87">
        <f t="shared" si="2"/>
        <v>0.41215277777777776</v>
      </c>
      <c r="J62" s="84">
        <f t="shared" si="5"/>
        <v>166</v>
      </c>
      <c r="K62" s="87" t="str">
        <f t="shared" si="6"/>
        <v>0</v>
      </c>
      <c r="L62" s="84">
        <f t="shared" si="7"/>
        <v>0</v>
      </c>
      <c r="M62" s="84">
        <f t="shared" si="8"/>
        <v>166</v>
      </c>
      <c r="N62" s="84">
        <v>2</v>
      </c>
      <c r="O62" s="84">
        <v>1</v>
      </c>
      <c r="P62" s="84">
        <v>1</v>
      </c>
      <c r="Q62" s="84">
        <v>1</v>
      </c>
      <c r="R62" s="84">
        <v>1</v>
      </c>
      <c r="S62" s="84">
        <v>1</v>
      </c>
      <c r="T62" s="84">
        <v>1</v>
      </c>
      <c r="U62" s="84">
        <v>1</v>
      </c>
      <c r="V62" s="84">
        <v>1</v>
      </c>
      <c r="W62" s="84">
        <v>1</v>
      </c>
      <c r="X62" s="84">
        <v>1</v>
      </c>
      <c r="Y62" s="84">
        <v>1</v>
      </c>
      <c r="Z62" s="84">
        <v>1</v>
      </c>
      <c r="AA62" s="84">
        <v>1</v>
      </c>
      <c r="AB62" s="84">
        <v>1</v>
      </c>
      <c r="AC62" s="84"/>
      <c r="AD62" s="84">
        <v>1</v>
      </c>
      <c r="AE62" s="84">
        <v>1</v>
      </c>
      <c r="AF62" s="84">
        <v>1</v>
      </c>
      <c r="AG62" s="84">
        <v>1</v>
      </c>
      <c r="AH62" s="84">
        <v>1</v>
      </c>
      <c r="AI62" s="84"/>
      <c r="AJ62" s="84"/>
      <c r="AK62" s="84"/>
      <c r="AL62" s="84"/>
      <c r="AM62" s="84">
        <v>1</v>
      </c>
      <c r="AN62" s="84"/>
      <c r="AO62" s="84">
        <v>1</v>
      </c>
      <c r="AP62" s="84">
        <v>1</v>
      </c>
      <c r="AQ62" s="84"/>
      <c r="AR62" s="84">
        <v>1</v>
      </c>
      <c r="AS62" s="84"/>
      <c r="AT62" s="84"/>
      <c r="AU62" s="84">
        <v>1</v>
      </c>
      <c r="AV62" s="84">
        <v>1</v>
      </c>
      <c r="AW62" s="84">
        <v>1</v>
      </c>
      <c r="AX62" s="84"/>
      <c r="AY62" s="84">
        <v>1</v>
      </c>
      <c r="AZ62" s="84">
        <v>1</v>
      </c>
      <c r="BA62" s="84">
        <v>1</v>
      </c>
      <c r="BB62" s="84"/>
      <c r="BC62" s="84"/>
      <c r="BD62" s="84">
        <v>1</v>
      </c>
    </row>
    <row r="63" spans="1:62" ht="15" customHeight="1" x14ac:dyDescent="0.35">
      <c r="A63" s="85"/>
      <c r="B63" s="97" t="s">
        <v>255</v>
      </c>
      <c r="C63" s="85" t="s">
        <v>113</v>
      </c>
      <c r="D63" s="49" t="s">
        <v>68</v>
      </c>
      <c r="E63" s="47">
        <v>31055</v>
      </c>
      <c r="F63" s="44" t="s">
        <v>67</v>
      </c>
      <c r="G63" s="88">
        <v>0.39583333333333331</v>
      </c>
      <c r="H63" s="88"/>
      <c r="I63" s="88">
        <f t="shared" si="2"/>
        <v>-0.39583333333333331</v>
      </c>
      <c r="J63" s="85">
        <f t="shared" si="5"/>
        <v>0</v>
      </c>
      <c r="K63" s="88" t="str">
        <f t="shared" si="6"/>
        <v>0</v>
      </c>
      <c r="L63" s="85">
        <f t="shared" si="7"/>
        <v>0</v>
      </c>
      <c r="M63" s="85">
        <f t="shared" si="8"/>
        <v>0</v>
      </c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</row>
    <row r="64" spans="1:62" ht="15" customHeight="1" x14ac:dyDescent="0.35">
      <c r="A64" s="64">
        <v>67</v>
      </c>
      <c r="B64" s="68" t="s">
        <v>150</v>
      </c>
      <c r="C64" s="64" t="s">
        <v>113</v>
      </c>
      <c r="D64" s="49" t="s">
        <v>151</v>
      </c>
      <c r="E64" s="47">
        <v>32212</v>
      </c>
      <c r="F64" s="61" t="s">
        <v>2</v>
      </c>
      <c r="G64" s="65">
        <v>0.39583333333333331</v>
      </c>
      <c r="H64" s="65">
        <v>0.7912731481481482</v>
      </c>
      <c r="I64" s="65">
        <f t="shared" si="2"/>
        <v>0.39543981481481488</v>
      </c>
      <c r="J64" s="64">
        <f t="shared" si="5"/>
        <v>83</v>
      </c>
      <c r="K64" s="65" t="str">
        <f t="shared" si="6"/>
        <v>0</v>
      </c>
      <c r="L64" s="64">
        <f t="shared" si="7"/>
        <v>0</v>
      </c>
      <c r="M64" s="64">
        <f t="shared" si="8"/>
        <v>83</v>
      </c>
      <c r="N64" s="64">
        <v>5</v>
      </c>
      <c r="O64" s="64"/>
      <c r="P64" s="64">
        <v>1</v>
      </c>
      <c r="Q64" s="64"/>
      <c r="R64" s="64">
        <v>1</v>
      </c>
      <c r="S64" s="64">
        <v>1</v>
      </c>
      <c r="T64" s="64"/>
      <c r="U64" s="64"/>
      <c r="V64" s="64"/>
      <c r="W64" s="64">
        <v>1</v>
      </c>
      <c r="X64" s="64"/>
      <c r="Y64" s="64">
        <v>1</v>
      </c>
      <c r="Z64" s="64">
        <v>1</v>
      </c>
      <c r="AA64" s="64">
        <v>1</v>
      </c>
      <c r="AB64" s="64">
        <v>1</v>
      </c>
      <c r="AC64" s="64"/>
      <c r="AD64" s="64"/>
      <c r="AE64" s="64"/>
      <c r="AF64" s="64">
        <v>1</v>
      </c>
      <c r="AG64" s="64">
        <v>1</v>
      </c>
      <c r="AH64" s="64">
        <v>1</v>
      </c>
      <c r="AI64" s="64"/>
      <c r="AJ64" s="64">
        <v>1</v>
      </c>
      <c r="AK64" s="64"/>
      <c r="AL64" s="64"/>
      <c r="AM64" s="64">
        <v>1</v>
      </c>
      <c r="AN64" s="64"/>
      <c r="AO64" s="64"/>
      <c r="AP64" s="64">
        <v>1</v>
      </c>
      <c r="AQ64" s="64">
        <v>1</v>
      </c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</row>
    <row r="65" spans="1:56" ht="15" customHeight="1" x14ac:dyDescent="0.35">
      <c r="A65" s="64"/>
      <c r="B65" s="68" t="s">
        <v>150</v>
      </c>
      <c r="C65" s="64" t="s">
        <v>113</v>
      </c>
      <c r="D65" s="49" t="s">
        <v>103</v>
      </c>
      <c r="E65" s="47">
        <v>30452</v>
      </c>
      <c r="F65" s="61" t="s">
        <v>2</v>
      </c>
      <c r="G65" s="65">
        <v>0.39583333333333331</v>
      </c>
      <c r="H65" s="65"/>
      <c r="I65" s="65">
        <f t="shared" si="2"/>
        <v>-0.39583333333333331</v>
      </c>
      <c r="J65" s="64">
        <f t="shared" si="5"/>
        <v>0</v>
      </c>
      <c r="K65" s="65" t="str">
        <f t="shared" si="6"/>
        <v>0</v>
      </c>
      <c r="L65" s="64">
        <f t="shared" si="7"/>
        <v>0</v>
      </c>
      <c r="M65" s="64">
        <f t="shared" si="8"/>
        <v>0</v>
      </c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</row>
    <row r="66" spans="1:56" ht="15" customHeight="1" x14ac:dyDescent="0.35">
      <c r="A66" s="64"/>
      <c r="B66" s="68" t="s">
        <v>150</v>
      </c>
      <c r="C66" s="64" t="s">
        <v>113</v>
      </c>
      <c r="D66" s="49" t="s">
        <v>104</v>
      </c>
      <c r="E66" s="47">
        <v>30354</v>
      </c>
      <c r="F66" s="61" t="s">
        <v>2</v>
      </c>
      <c r="G66" s="65">
        <v>0.39583333333333331</v>
      </c>
      <c r="H66" s="65"/>
      <c r="I66" s="65">
        <f t="shared" si="2"/>
        <v>-0.39583333333333331</v>
      </c>
      <c r="J66" s="64">
        <f t="shared" si="5"/>
        <v>0</v>
      </c>
      <c r="K66" s="65" t="str">
        <f t="shared" si="6"/>
        <v>0</v>
      </c>
      <c r="L66" s="64">
        <f t="shared" si="7"/>
        <v>0</v>
      </c>
      <c r="M66" s="64">
        <f t="shared" si="8"/>
        <v>0</v>
      </c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</row>
    <row r="67" spans="1:56" x14ac:dyDescent="0.35">
      <c r="W67" s="7"/>
      <c r="Z67" s="6"/>
    </row>
    <row r="68" spans="1:56" x14ac:dyDescent="0.35">
      <c r="W68" s="7"/>
      <c r="Z68" s="6"/>
    </row>
    <row r="69" spans="1:56" x14ac:dyDescent="0.35">
      <c r="Z69" s="6"/>
    </row>
    <row r="70" spans="1:56" x14ac:dyDescent="0.35">
      <c r="Z70" s="6"/>
    </row>
    <row r="71" spans="1:56" x14ac:dyDescent="0.35">
      <c r="Z71" s="6"/>
    </row>
    <row r="72" spans="1:56" x14ac:dyDescent="0.35">
      <c r="Z72" s="6"/>
    </row>
    <row r="73" spans="1:56" x14ac:dyDescent="0.35">
      <c r="W73" s="7"/>
      <c r="Z73" s="6"/>
    </row>
    <row r="74" spans="1:56" x14ac:dyDescent="0.35">
      <c r="W74" s="7"/>
      <c r="Z74" s="6"/>
    </row>
    <row r="75" spans="1:56" x14ac:dyDescent="0.35">
      <c r="V75" s="8"/>
      <c r="Z75" s="6"/>
    </row>
    <row r="76" spans="1:56" x14ac:dyDescent="0.35">
      <c r="Z76" s="6"/>
    </row>
    <row r="77" spans="1:56" x14ac:dyDescent="0.35">
      <c r="Z77" s="6"/>
    </row>
    <row r="78" spans="1:56" x14ac:dyDescent="0.35">
      <c r="W78" s="7"/>
      <c r="Z78" s="6"/>
    </row>
    <row r="79" spans="1:56" x14ac:dyDescent="0.35">
      <c r="W79" s="7"/>
      <c r="Z79" s="6"/>
    </row>
    <row r="80" spans="1:56" x14ac:dyDescent="0.35">
      <c r="Z80" s="6"/>
    </row>
  </sheetData>
  <autoFilter ref="A8:BI57"/>
  <dataConsolidate/>
  <mergeCells count="1273">
    <mergeCell ref="AF62:AF63"/>
    <mergeCell ref="AG62:AG63"/>
    <mergeCell ref="AH62:AH63"/>
    <mergeCell ref="AI62:AI63"/>
    <mergeCell ref="AJ62:AJ63"/>
    <mergeCell ref="AK62:AK63"/>
    <mergeCell ref="AL62:AL63"/>
    <mergeCell ref="AB64:AB66"/>
    <mergeCell ref="AC64:AC66"/>
    <mergeCell ref="AD64:AD66"/>
    <mergeCell ref="AE64:AE66"/>
    <mergeCell ref="AF64:AF66"/>
    <mergeCell ref="AG64:AG66"/>
    <mergeCell ref="AH64:AH66"/>
    <mergeCell ref="AP53:AP54"/>
    <mergeCell ref="AQ53:AQ54"/>
    <mergeCell ref="AR53:AR54"/>
    <mergeCell ref="AM55:AM56"/>
    <mergeCell ref="AN55:AN56"/>
    <mergeCell ref="AO55:AO56"/>
    <mergeCell ref="AP55:AP56"/>
    <mergeCell ref="AQ55:AQ56"/>
    <mergeCell ref="AR55:AR56"/>
    <mergeCell ref="AS55:AS56"/>
    <mergeCell ref="AO57:AO58"/>
    <mergeCell ref="AP57:AP58"/>
    <mergeCell ref="AQ57:AQ58"/>
    <mergeCell ref="AR57:AR58"/>
    <mergeCell ref="AS57:AS58"/>
    <mergeCell ref="AT57:AT58"/>
    <mergeCell ref="AU57:AU58"/>
    <mergeCell ref="AB47:AB49"/>
    <mergeCell ref="AC47:AC49"/>
    <mergeCell ref="AD47:AD49"/>
    <mergeCell ref="AE47:AE49"/>
    <mergeCell ref="AF47:AF49"/>
    <mergeCell ref="AG47:AG49"/>
    <mergeCell ref="AH47:AH49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W37:AW38"/>
    <mergeCell ref="AX37:AX38"/>
    <mergeCell ref="AY37:AY38"/>
    <mergeCell ref="AZ37:AZ38"/>
    <mergeCell ref="BA37:BA38"/>
    <mergeCell ref="BB37:BB38"/>
    <mergeCell ref="BC37:BC38"/>
    <mergeCell ref="BD37:BD38"/>
    <mergeCell ref="AC42:AC44"/>
    <mergeCell ref="AD42:AD44"/>
    <mergeCell ref="AE42:AE44"/>
    <mergeCell ref="AF42:AF44"/>
    <mergeCell ref="AG42:AG44"/>
    <mergeCell ref="AH42:AH44"/>
    <mergeCell ref="AI42:AI44"/>
    <mergeCell ref="AI45:AI46"/>
    <mergeCell ref="AJ45:AJ46"/>
    <mergeCell ref="AK45:AK46"/>
    <mergeCell ref="AL45:AL46"/>
    <mergeCell ref="AM45:AM46"/>
    <mergeCell ref="AN45:AN46"/>
    <mergeCell ref="AO45:AO46"/>
    <mergeCell ref="AF37:AF38"/>
    <mergeCell ref="AG37:AG38"/>
    <mergeCell ref="AH37:AH38"/>
    <mergeCell ref="AI37:AI38"/>
    <mergeCell ref="AJ37:AJ38"/>
    <mergeCell ref="AK37:AK38"/>
    <mergeCell ref="AL37:AL38"/>
    <mergeCell ref="AM37:AM38"/>
    <mergeCell ref="AN37:AN38"/>
    <mergeCell ref="AO37:AO38"/>
    <mergeCell ref="AP37:AP38"/>
    <mergeCell ref="AQ37:AQ38"/>
    <mergeCell ref="AR37:AR38"/>
    <mergeCell ref="AS37:AS38"/>
    <mergeCell ref="AT37:AT38"/>
    <mergeCell ref="AU37:AU38"/>
    <mergeCell ref="AV37:AV38"/>
    <mergeCell ref="AD33:AD34"/>
    <mergeCell ref="AE33:AE34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BB28:BB29"/>
    <mergeCell ref="BC28:BC29"/>
    <mergeCell ref="BD28:BD29"/>
    <mergeCell ref="AF30:AF32"/>
    <mergeCell ref="AG30:AG32"/>
    <mergeCell ref="AH30:AH32"/>
    <mergeCell ref="AI30:AI32"/>
    <mergeCell ref="AJ30:AJ32"/>
    <mergeCell ref="AK30:AK32"/>
    <mergeCell ref="AL30:AL32"/>
    <mergeCell ref="AM30:AM32"/>
    <mergeCell ref="AN30:AN32"/>
    <mergeCell ref="AO30:AO32"/>
    <mergeCell ref="AP30:AP32"/>
    <mergeCell ref="AQ30:AQ32"/>
    <mergeCell ref="BD26:BD27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AZ26:AZ27"/>
    <mergeCell ref="BA26:BA27"/>
    <mergeCell ref="BB26:BB27"/>
    <mergeCell ref="BC26:BC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BB19:BB20"/>
    <mergeCell ref="BC19:BC20"/>
    <mergeCell ref="BD19:BD20"/>
    <mergeCell ref="AT21:AT22"/>
    <mergeCell ref="AU21:AU22"/>
    <mergeCell ref="AV21:AV22"/>
    <mergeCell ref="AW21:AW22"/>
    <mergeCell ref="AX21:AX22"/>
    <mergeCell ref="AY21:AY22"/>
    <mergeCell ref="AZ21:AZ22"/>
    <mergeCell ref="AL16:AL18"/>
    <mergeCell ref="AM16:AM18"/>
    <mergeCell ref="AN16:AN18"/>
    <mergeCell ref="AO16:AO18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K9:AK10"/>
    <mergeCell ref="AL9:AL10"/>
    <mergeCell ref="AM9:AM10"/>
    <mergeCell ref="AN9:AN10"/>
    <mergeCell ref="AO9:AO10"/>
    <mergeCell ref="AP9:AP10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AK11:AK12"/>
    <mergeCell ref="AL11:AL12"/>
    <mergeCell ref="AM11:AM12"/>
    <mergeCell ref="AN11:AN12"/>
    <mergeCell ref="AO11:AO12"/>
    <mergeCell ref="AP11:AP12"/>
    <mergeCell ref="R11:R12"/>
    <mergeCell ref="S11:S12"/>
    <mergeCell ref="T11:T12"/>
    <mergeCell ref="U11:U12"/>
    <mergeCell ref="V11:V12"/>
    <mergeCell ref="W11:W12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C62:C63"/>
    <mergeCell ref="C59:C61"/>
    <mergeCell ref="A64:A66"/>
    <mergeCell ref="B64:B66"/>
    <mergeCell ref="G9:G10"/>
    <mergeCell ref="H9:H10"/>
    <mergeCell ref="I9:I10"/>
    <mergeCell ref="J9:J10"/>
    <mergeCell ref="K9:K10"/>
    <mergeCell ref="L9:L10"/>
    <mergeCell ref="M9:M10"/>
    <mergeCell ref="N9:N10"/>
    <mergeCell ref="G11:G12"/>
    <mergeCell ref="H11:H12"/>
    <mergeCell ref="I11:I12"/>
    <mergeCell ref="J11:J12"/>
    <mergeCell ref="K11:K12"/>
    <mergeCell ref="L11:L12"/>
    <mergeCell ref="M11:M12"/>
    <mergeCell ref="N11:N12"/>
    <mergeCell ref="G19:G20"/>
    <mergeCell ref="H19:H20"/>
    <mergeCell ref="I19:I20"/>
    <mergeCell ref="J19:J20"/>
    <mergeCell ref="K19:K20"/>
    <mergeCell ref="L19:L20"/>
    <mergeCell ref="M19:M20"/>
    <mergeCell ref="N19:N20"/>
    <mergeCell ref="G26:G27"/>
    <mergeCell ref="H26:H27"/>
    <mergeCell ref="I26:I27"/>
    <mergeCell ref="J26:J27"/>
    <mergeCell ref="AF53:AF54"/>
    <mergeCell ref="AG53:AG54"/>
    <mergeCell ref="AH53:AH54"/>
    <mergeCell ref="AI53:AI54"/>
    <mergeCell ref="AJ53:AJ54"/>
    <mergeCell ref="AK53:AK54"/>
    <mergeCell ref="AL53:AL54"/>
    <mergeCell ref="AM53:AM54"/>
    <mergeCell ref="AN53:AN54"/>
    <mergeCell ref="AO53:AO54"/>
    <mergeCell ref="A13:A15"/>
    <mergeCell ref="B13:B15"/>
    <mergeCell ref="C13:C15"/>
    <mergeCell ref="A16:A18"/>
    <mergeCell ref="B16:B18"/>
    <mergeCell ref="C16:C18"/>
    <mergeCell ref="A23:A25"/>
    <mergeCell ref="B23:B25"/>
    <mergeCell ref="C23:C25"/>
    <mergeCell ref="A39:A41"/>
    <mergeCell ref="B39:B41"/>
    <mergeCell ref="C39:C41"/>
    <mergeCell ref="A42:A44"/>
    <mergeCell ref="B42:B44"/>
    <mergeCell ref="C42:C44"/>
    <mergeCell ref="C53:C54"/>
    <mergeCell ref="Z13:Z15"/>
    <mergeCell ref="AA13:AA15"/>
    <mergeCell ref="AB13:AB15"/>
    <mergeCell ref="AC13:AC15"/>
    <mergeCell ref="AD13:AD15"/>
    <mergeCell ref="AE13:AE15"/>
    <mergeCell ref="O50:O52"/>
    <mergeCell ref="P50:P52"/>
    <mergeCell ref="Q50:Q52"/>
    <mergeCell ref="R50:R52"/>
    <mergeCell ref="S50:S52"/>
    <mergeCell ref="T50:T52"/>
    <mergeCell ref="U50:U52"/>
    <mergeCell ref="V50:V52"/>
    <mergeCell ref="W50:W52"/>
    <mergeCell ref="X50:X52"/>
    <mergeCell ref="Y50:Y52"/>
    <mergeCell ref="Z50:Z52"/>
    <mergeCell ref="AA50:AA52"/>
    <mergeCell ref="AB50:AB52"/>
    <mergeCell ref="AC50:AC52"/>
    <mergeCell ref="AD53:AD54"/>
    <mergeCell ref="AE53:AE54"/>
    <mergeCell ref="AV53:AV54"/>
    <mergeCell ref="AW53:AW54"/>
    <mergeCell ref="AX53:AX54"/>
    <mergeCell ref="AY53:AY54"/>
    <mergeCell ref="AZ53:AZ54"/>
    <mergeCell ref="BA53:BA54"/>
    <mergeCell ref="BB53:BB54"/>
    <mergeCell ref="BC53:BC54"/>
    <mergeCell ref="BD53:BD54"/>
    <mergeCell ref="AR50:AR52"/>
    <mergeCell ref="AU50:AU52"/>
    <mergeCell ref="AV50:AV52"/>
    <mergeCell ref="AW50:AW52"/>
    <mergeCell ref="AS50:AS52"/>
    <mergeCell ref="AT50:AT52"/>
    <mergeCell ref="AX50:AX52"/>
    <mergeCell ref="AY50:AY52"/>
    <mergeCell ref="AZ50:AZ52"/>
    <mergeCell ref="BA50:BA52"/>
    <mergeCell ref="BB50:BB52"/>
    <mergeCell ref="BC50:BC52"/>
    <mergeCell ref="BD50:BD52"/>
    <mergeCell ref="AS53:AS54"/>
    <mergeCell ref="AT53:AT54"/>
    <mergeCell ref="AU53:AU54"/>
    <mergeCell ref="AW11:AW12"/>
    <mergeCell ref="AX11:AX12"/>
    <mergeCell ref="AY11:AY12"/>
    <mergeCell ref="AZ11:AZ12"/>
    <mergeCell ref="AW26:AW27"/>
    <mergeCell ref="AX26:AX27"/>
    <mergeCell ref="AY26:AY27"/>
    <mergeCell ref="AO26:AO27"/>
    <mergeCell ref="AP26:AP27"/>
    <mergeCell ref="AQ26:AQ27"/>
    <mergeCell ref="AR26:AR27"/>
    <mergeCell ref="AS26:AS27"/>
    <mergeCell ref="AT26:AT27"/>
    <mergeCell ref="AU26:AU27"/>
    <mergeCell ref="AV26:AV27"/>
    <mergeCell ref="AD50:AD52"/>
    <mergeCell ref="AE50:AE52"/>
    <mergeCell ref="AF50:AF52"/>
    <mergeCell ref="AG50:AG52"/>
    <mergeCell ref="AH50:AH52"/>
    <mergeCell ref="AI50:AI52"/>
    <mergeCell ref="AJ50:AJ52"/>
    <mergeCell ref="AK50:AK52"/>
    <mergeCell ref="AL50:AL52"/>
    <mergeCell ref="AM50:AM52"/>
    <mergeCell ref="AN50:AN52"/>
    <mergeCell ref="AO50:AO52"/>
    <mergeCell ref="AP50:AP52"/>
    <mergeCell ref="AQ50:AQ52"/>
    <mergeCell ref="AE45:AE46"/>
    <mergeCell ref="AF45:AF46"/>
    <mergeCell ref="AG45:AG46"/>
    <mergeCell ref="BA11:BA12"/>
    <mergeCell ref="BB11:BB12"/>
    <mergeCell ref="BC11:BC12"/>
    <mergeCell ref="BD11:BD12"/>
    <mergeCell ref="AZ9:AZ10"/>
    <mergeCell ref="BA9:BA10"/>
    <mergeCell ref="BB9:BB10"/>
    <mergeCell ref="BC9:BC10"/>
    <mergeCell ref="BD9:BD10"/>
    <mergeCell ref="J50:J52"/>
    <mergeCell ref="K50:K52"/>
    <mergeCell ref="L50:L52"/>
    <mergeCell ref="M50:M52"/>
    <mergeCell ref="N50:N52"/>
    <mergeCell ref="G50:G52"/>
    <mergeCell ref="H50:H52"/>
    <mergeCell ref="I50:I52"/>
    <mergeCell ref="AQ9:AQ10"/>
    <mergeCell ref="AR9:AR10"/>
    <mergeCell ref="AS9:AS10"/>
    <mergeCell ref="AT9:AT10"/>
    <mergeCell ref="AU9:AU10"/>
    <mergeCell ref="AV9:AV10"/>
    <mergeCell ref="AW9:AW10"/>
    <mergeCell ref="AX9:AX10"/>
    <mergeCell ref="AY9:AY10"/>
    <mergeCell ref="AQ11:AQ12"/>
    <mergeCell ref="AR11:AR12"/>
    <mergeCell ref="AS11:AS12"/>
    <mergeCell ref="AT11:AT12"/>
    <mergeCell ref="AU11:AU12"/>
    <mergeCell ref="AV11:AV12"/>
    <mergeCell ref="B2:F2"/>
    <mergeCell ref="AE39:AE41"/>
    <mergeCell ref="AF39:AF41"/>
    <mergeCell ref="AG39:AG41"/>
    <mergeCell ref="AH39:AH41"/>
    <mergeCell ref="AI39:AI41"/>
    <mergeCell ref="AJ39:AJ41"/>
    <mergeCell ref="AK39:AK41"/>
    <mergeCell ref="AL39:AL41"/>
    <mergeCell ref="AM39:AM41"/>
    <mergeCell ref="AN39:AN41"/>
    <mergeCell ref="AO39:AO41"/>
    <mergeCell ref="AP39:AP41"/>
    <mergeCell ref="AQ39:AQ41"/>
    <mergeCell ref="AR39:AR41"/>
    <mergeCell ref="AS39:AS41"/>
    <mergeCell ref="AT39:AT41"/>
    <mergeCell ref="G37:G38"/>
    <mergeCell ref="H37:H38"/>
    <mergeCell ref="I37:I38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O11:O12"/>
    <mergeCell ref="P11:P12"/>
    <mergeCell ref="Q11:Q12"/>
    <mergeCell ref="A59:A61"/>
    <mergeCell ref="B19:B20"/>
    <mergeCell ref="B26:B27"/>
    <mergeCell ref="B28:B29"/>
    <mergeCell ref="B37:B38"/>
    <mergeCell ref="B53:B54"/>
    <mergeCell ref="B50:B52"/>
    <mergeCell ref="B47:B49"/>
    <mergeCell ref="B59:B61"/>
    <mergeCell ref="C64:C66"/>
    <mergeCell ref="A21:A22"/>
    <mergeCell ref="B21:B22"/>
    <mergeCell ref="C21:C22"/>
    <mergeCell ref="A33:A34"/>
    <mergeCell ref="B33:B34"/>
    <mergeCell ref="C33:C34"/>
    <mergeCell ref="A35:A36"/>
    <mergeCell ref="B35:B36"/>
    <mergeCell ref="C35:C36"/>
    <mergeCell ref="A45:A46"/>
    <mergeCell ref="B45:B46"/>
    <mergeCell ref="C45:C46"/>
    <mergeCell ref="A55:A56"/>
    <mergeCell ref="B55:B56"/>
    <mergeCell ref="C55:C56"/>
    <mergeCell ref="A57:A58"/>
    <mergeCell ref="B57:B58"/>
    <mergeCell ref="C57:C58"/>
    <mergeCell ref="A62:A63"/>
    <mergeCell ref="B62:B63"/>
    <mergeCell ref="A30:A32"/>
    <mergeCell ref="B30:B32"/>
    <mergeCell ref="G55:G56"/>
    <mergeCell ref="G57:G58"/>
    <mergeCell ref="A9:A10"/>
    <mergeCell ref="A11:A12"/>
    <mergeCell ref="A19:A20"/>
    <mergeCell ref="A26:A27"/>
    <mergeCell ref="A28:A29"/>
    <mergeCell ref="G13:G15"/>
    <mergeCell ref="G16:G18"/>
    <mergeCell ref="G21:G22"/>
    <mergeCell ref="G23:G25"/>
    <mergeCell ref="C37:C38"/>
    <mergeCell ref="C50:C52"/>
    <mergeCell ref="C19:C20"/>
    <mergeCell ref="C26:C27"/>
    <mergeCell ref="C28:C29"/>
    <mergeCell ref="C47:C49"/>
    <mergeCell ref="B9:B10"/>
    <mergeCell ref="C9:C10"/>
    <mergeCell ref="B11:B12"/>
    <mergeCell ref="C11:C12"/>
    <mergeCell ref="A37:A38"/>
    <mergeCell ref="A50:A52"/>
    <mergeCell ref="A53:A54"/>
    <mergeCell ref="A47:A49"/>
    <mergeCell ref="C30:C32"/>
    <mergeCell ref="I62:I63"/>
    <mergeCell ref="G59:G61"/>
    <mergeCell ref="G62:G63"/>
    <mergeCell ref="G64:G66"/>
    <mergeCell ref="H13:H15"/>
    <mergeCell ref="I13:I15"/>
    <mergeCell ref="H16:H18"/>
    <mergeCell ref="I16:I18"/>
    <mergeCell ref="H21:H22"/>
    <mergeCell ref="I21:I22"/>
    <mergeCell ref="H23:H25"/>
    <mergeCell ref="I23:I25"/>
    <mergeCell ref="H30:H32"/>
    <mergeCell ref="I30:I32"/>
    <mergeCell ref="H33:H34"/>
    <mergeCell ref="I33:I34"/>
    <mergeCell ref="H35:H36"/>
    <mergeCell ref="I35:I36"/>
    <mergeCell ref="H39:H41"/>
    <mergeCell ref="I39:I41"/>
    <mergeCell ref="H42:H44"/>
    <mergeCell ref="I42:I44"/>
    <mergeCell ref="H45:H46"/>
    <mergeCell ref="I45:I46"/>
    <mergeCell ref="H47:H49"/>
    <mergeCell ref="G30:G32"/>
    <mergeCell ref="G33:G34"/>
    <mergeCell ref="G35:G36"/>
    <mergeCell ref="G39:G41"/>
    <mergeCell ref="G42:G44"/>
    <mergeCell ref="G45:G46"/>
    <mergeCell ref="G47:G49"/>
    <mergeCell ref="H64:H66"/>
    <mergeCell ref="I64:I66"/>
    <mergeCell ref="X9:X10"/>
    <mergeCell ref="Y9:Y10"/>
    <mergeCell ref="X11:X12"/>
    <mergeCell ref="Y11:Y12"/>
    <mergeCell ref="J13:J15"/>
    <mergeCell ref="K13:K15"/>
    <mergeCell ref="L13:L15"/>
    <mergeCell ref="M13:M15"/>
    <mergeCell ref="N13:N15"/>
    <mergeCell ref="O13:O15"/>
    <mergeCell ref="P13:P15"/>
    <mergeCell ref="Q13:Q15"/>
    <mergeCell ref="R13:R15"/>
    <mergeCell ref="S13:S15"/>
    <mergeCell ref="T13:T15"/>
    <mergeCell ref="U13:U15"/>
    <mergeCell ref="V13:V15"/>
    <mergeCell ref="W13:W15"/>
    <mergeCell ref="X13:X15"/>
    <mergeCell ref="Y13:Y15"/>
    <mergeCell ref="J59:J61"/>
    <mergeCell ref="K59:K61"/>
    <mergeCell ref="I47:I49"/>
    <mergeCell ref="H55:H56"/>
    <mergeCell ref="I55:I56"/>
    <mergeCell ref="H57:H58"/>
    <mergeCell ref="I57:I58"/>
    <mergeCell ref="H59:H61"/>
    <mergeCell ref="I59:I61"/>
    <mergeCell ref="H62:H63"/>
    <mergeCell ref="AC16:AC18"/>
    <mergeCell ref="AD16:AD18"/>
    <mergeCell ref="AE16:AE18"/>
    <mergeCell ref="AT13:AT15"/>
    <mergeCell ref="AU13:AU15"/>
    <mergeCell ref="AV13:AV15"/>
    <mergeCell ref="AW13:AW15"/>
    <mergeCell ref="AX13:AX15"/>
    <mergeCell ref="AY13:AY15"/>
    <mergeCell ref="AZ13:AZ15"/>
    <mergeCell ref="BA13:BA15"/>
    <mergeCell ref="BB13:BB15"/>
    <mergeCell ref="AK13:AK15"/>
    <mergeCell ref="AL13:AL15"/>
    <mergeCell ref="AM13:AM15"/>
    <mergeCell ref="AN13:AN15"/>
    <mergeCell ref="AO13:AO15"/>
    <mergeCell ref="AP13:AP15"/>
    <mergeCell ref="AQ13:AQ15"/>
    <mergeCell ref="AR13:AR15"/>
    <mergeCell ref="AS13:AS15"/>
    <mergeCell ref="AF13:AF15"/>
    <mergeCell ref="AG13:AG15"/>
    <mergeCell ref="AH13:AH15"/>
    <mergeCell ref="AI13:AI15"/>
    <mergeCell ref="AJ13:AJ15"/>
    <mergeCell ref="AF16:AF18"/>
    <mergeCell ref="AG16:AG18"/>
    <mergeCell ref="AH16:AH18"/>
    <mergeCell ref="AI16:AI18"/>
    <mergeCell ref="AJ16:AJ18"/>
    <mergeCell ref="AK16:AK18"/>
    <mergeCell ref="Z21:Z22"/>
    <mergeCell ref="AA21:AA22"/>
    <mergeCell ref="AP16:AP18"/>
    <mergeCell ref="AQ16:AQ18"/>
    <mergeCell ref="AR16:AR18"/>
    <mergeCell ref="AS16:AS18"/>
    <mergeCell ref="AT16:AT18"/>
    <mergeCell ref="AU16:AU18"/>
    <mergeCell ref="AV16:AV18"/>
    <mergeCell ref="AW16:AW18"/>
    <mergeCell ref="AX16:AX18"/>
    <mergeCell ref="BC13:BC15"/>
    <mergeCell ref="BD13:BD15"/>
    <mergeCell ref="J16:J18"/>
    <mergeCell ref="K16:K18"/>
    <mergeCell ref="L16:L18"/>
    <mergeCell ref="M16:M18"/>
    <mergeCell ref="N16:N18"/>
    <mergeCell ref="O16:O18"/>
    <mergeCell ref="P16:P18"/>
    <mergeCell ref="Q16:Q18"/>
    <mergeCell ref="R16:R18"/>
    <mergeCell ref="S16:S18"/>
    <mergeCell ref="T16:T18"/>
    <mergeCell ref="U16:U18"/>
    <mergeCell ref="V16:V18"/>
    <mergeCell ref="W16:W18"/>
    <mergeCell ref="X16:X18"/>
    <mergeCell ref="Y16:Y18"/>
    <mergeCell ref="Z16:Z18"/>
    <mergeCell ref="AA16:AA18"/>
    <mergeCell ref="AB16:AB18"/>
    <mergeCell ref="AS21:AS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AY16:AY18"/>
    <mergeCell ref="AZ16:AZ18"/>
    <mergeCell ref="BA16:BA18"/>
    <mergeCell ref="BB16:BB18"/>
    <mergeCell ref="BC16:BC18"/>
    <mergeCell ref="BD16:BD18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BA21:BA22"/>
    <mergeCell ref="BB21:BB22"/>
    <mergeCell ref="BC21:BC22"/>
    <mergeCell ref="BD21:BD22"/>
    <mergeCell ref="J23:J25"/>
    <mergeCell ref="K23:K25"/>
    <mergeCell ref="L23:L25"/>
    <mergeCell ref="M23:M25"/>
    <mergeCell ref="N23:N25"/>
    <mergeCell ref="O23:O25"/>
    <mergeCell ref="P23:P25"/>
    <mergeCell ref="Q23:Q25"/>
    <mergeCell ref="R23:R25"/>
    <mergeCell ref="S23:S25"/>
    <mergeCell ref="T23:T25"/>
    <mergeCell ref="U23:U25"/>
    <mergeCell ref="V23:V25"/>
    <mergeCell ref="W23:W25"/>
    <mergeCell ref="X23:X25"/>
    <mergeCell ref="Y23:Y25"/>
    <mergeCell ref="Z23:Z25"/>
    <mergeCell ref="AA23:AA25"/>
    <mergeCell ref="AB23:AB25"/>
    <mergeCell ref="AC23:AC25"/>
    <mergeCell ref="AK21:AK22"/>
    <mergeCell ref="AL21:AL22"/>
    <mergeCell ref="AM21:AM22"/>
    <mergeCell ref="AN21:AN22"/>
    <mergeCell ref="AO21:AO22"/>
    <mergeCell ref="AP21:AP22"/>
    <mergeCell ref="AQ21:AQ22"/>
    <mergeCell ref="AR21:AR22"/>
    <mergeCell ref="AC30:AC32"/>
    <mergeCell ref="AD30:AD32"/>
    <mergeCell ref="AE30:AE32"/>
    <mergeCell ref="AT23:AT25"/>
    <mergeCell ref="AU23:AU25"/>
    <mergeCell ref="AV23:AV25"/>
    <mergeCell ref="AW23:AW25"/>
    <mergeCell ref="AX23:AX25"/>
    <mergeCell ref="AY23:AY25"/>
    <mergeCell ref="AZ23:AZ25"/>
    <mergeCell ref="BA23:BA25"/>
    <mergeCell ref="BB23:BB25"/>
    <mergeCell ref="AK23:AK25"/>
    <mergeCell ref="AL23:AL25"/>
    <mergeCell ref="AM23:AM25"/>
    <mergeCell ref="AN23:AN25"/>
    <mergeCell ref="AO23:AO25"/>
    <mergeCell ref="AP23:AP25"/>
    <mergeCell ref="AQ23:AQ25"/>
    <mergeCell ref="AR23:AR25"/>
    <mergeCell ref="AS23:AS25"/>
    <mergeCell ref="AD23:AD25"/>
    <mergeCell ref="AE23:AE25"/>
    <mergeCell ref="AF23:AF25"/>
    <mergeCell ref="AG23:AG25"/>
    <mergeCell ref="AH23:AH25"/>
    <mergeCell ref="AI23:AI25"/>
    <mergeCell ref="AJ23:AJ25"/>
    <mergeCell ref="AL28:AL29"/>
    <mergeCell ref="AM28:AM29"/>
    <mergeCell ref="AN28:AN29"/>
    <mergeCell ref="AO28:AO29"/>
    <mergeCell ref="AB33:AB34"/>
    <mergeCell ref="AC33:AC34"/>
    <mergeCell ref="AR30:AR32"/>
    <mergeCell ref="AS30:AS32"/>
    <mergeCell ref="AT30:AT32"/>
    <mergeCell ref="AU30:AU32"/>
    <mergeCell ref="AV30:AV32"/>
    <mergeCell ref="AW30:AW32"/>
    <mergeCell ref="AX30:AX32"/>
    <mergeCell ref="AY30:AY32"/>
    <mergeCell ref="AZ30:AZ32"/>
    <mergeCell ref="BC23:BC25"/>
    <mergeCell ref="BD23:BD25"/>
    <mergeCell ref="J30:J32"/>
    <mergeCell ref="K30:K32"/>
    <mergeCell ref="L30:L32"/>
    <mergeCell ref="M30:M32"/>
    <mergeCell ref="N30:N32"/>
    <mergeCell ref="O30:O32"/>
    <mergeCell ref="P30:P32"/>
    <mergeCell ref="Q30:Q32"/>
    <mergeCell ref="R30:R32"/>
    <mergeCell ref="S30:S32"/>
    <mergeCell ref="T30:T32"/>
    <mergeCell ref="U30:U32"/>
    <mergeCell ref="V30:V32"/>
    <mergeCell ref="W30:W32"/>
    <mergeCell ref="X30:X32"/>
    <mergeCell ref="Y30:Y32"/>
    <mergeCell ref="Z30:Z32"/>
    <mergeCell ref="AA30:AA32"/>
    <mergeCell ref="AB30:AB32"/>
    <mergeCell ref="AW33:AW34"/>
    <mergeCell ref="AF33:AF34"/>
    <mergeCell ref="AG33:AG34"/>
    <mergeCell ref="AH33:AH34"/>
    <mergeCell ref="AI33:AI34"/>
    <mergeCell ref="AJ33:AJ34"/>
    <mergeCell ref="AK33:AK34"/>
    <mergeCell ref="AL33:AL34"/>
    <mergeCell ref="AM33:AM34"/>
    <mergeCell ref="AN33:AN34"/>
    <mergeCell ref="BA30:BA32"/>
    <mergeCell ref="BB30:BB32"/>
    <mergeCell ref="BC30:BC32"/>
    <mergeCell ref="BD30:BD32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X33:AX34"/>
    <mergeCell ref="AY33:AY34"/>
    <mergeCell ref="AZ33:AZ34"/>
    <mergeCell ref="BA33:BA34"/>
    <mergeCell ref="BB33:BB34"/>
    <mergeCell ref="BC33:BC34"/>
    <mergeCell ref="BD33:BD34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O33:AO34"/>
    <mergeCell ref="AP33:AP34"/>
    <mergeCell ref="AQ33:AQ34"/>
    <mergeCell ref="AR33:AR34"/>
    <mergeCell ref="AS33:AS34"/>
    <mergeCell ref="AT33:AT34"/>
    <mergeCell ref="AU33:AU34"/>
    <mergeCell ref="AV33:AV34"/>
    <mergeCell ref="BA35:BA36"/>
    <mergeCell ref="AJ35:AJ36"/>
    <mergeCell ref="AK35:AK36"/>
    <mergeCell ref="AL35:AL36"/>
    <mergeCell ref="AM35:AM36"/>
    <mergeCell ref="AN35:AN36"/>
    <mergeCell ref="AO35:AO36"/>
    <mergeCell ref="AP35:AP36"/>
    <mergeCell ref="AQ35:AQ36"/>
    <mergeCell ref="AR35:AR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I36"/>
    <mergeCell ref="BB35:BB36"/>
    <mergeCell ref="BC35:BC36"/>
    <mergeCell ref="BD35:BD36"/>
    <mergeCell ref="J39:J41"/>
    <mergeCell ref="K39:K41"/>
    <mergeCell ref="L39:L41"/>
    <mergeCell ref="M39:M41"/>
    <mergeCell ref="N39:N41"/>
    <mergeCell ref="O39:O41"/>
    <mergeCell ref="P39:P41"/>
    <mergeCell ref="Q39:Q41"/>
    <mergeCell ref="R39:R41"/>
    <mergeCell ref="S39:S41"/>
    <mergeCell ref="T39:T41"/>
    <mergeCell ref="U39:U41"/>
    <mergeCell ref="V39:V41"/>
    <mergeCell ref="W39:W41"/>
    <mergeCell ref="X39:X41"/>
    <mergeCell ref="Y39:Y41"/>
    <mergeCell ref="Z39:Z41"/>
    <mergeCell ref="AA39:AA41"/>
    <mergeCell ref="AB39:AB41"/>
    <mergeCell ref="AC39:AC41"/>
    <mergeCell ref="AD39:AD41"/>
    <mergeCell ref="AS35:AS36"/>
    <mergeCell ref="AT35:AT36"/>
    <mergeCell ref="AU35:AU36"/>
    <mergeCell ref="AV35:AV36"/>
    <mergeCell ref="AW35:AW36"/>
    <mergeCell ref="AX35:AX36"/>
    <mergeCell ref="AY35:AY36"/>
    <mergeCell ref="AZ35:AZ36"/>
    <mergeCell ref="AZ39:AZ41"/>
    <mergeCell ref="BA39:BA41"/>
    <mergeCell ref="BB39:BB41"/>
    <mergeCell ref="BC39:BC41"/>
    <mergeCell ref="BD39:BD41"/>
    <mergeCell ref="J42:J44"/>
    <mergeCell ref="K42:K44"/>
    <mergeCell ref="L42:L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V42:V44"/>
    <mergeCell ref="W42:W44"/>
    <mergeCell ref="X42:X44"/>
    <mergeCell ref="Y42:Y44"/>
    <mergeCell ref="Z42:Z44"/>
    <mergeCell ref="AA42:AA44"/>
    <mergeCell ref="AB42:AB44"/>
    <mergeCell ref="AU39:AU41"/>
    <mergeCell ref="AV39:AV41"/>
    <mergeCell ref="AW39:AW41"/>
    <mergeCell ref="AX39:AX41"/>
    <mergeCell ref="AY39:AY41"/>
    <mergeCell ref="AB45:AB46"/>
    <mergeCell ref="AC45:AC46"/>
    <mergeCell ref="AD45:AD46"/>
    <mergeCell ref="AS42:AS44"/>
    <mergeCell ref="AT42:AT44"/>
    <mergeCell ref="AU42:AU44"/>
    <mergeCell ref="AV42:AV44"/>
    <mergeCell ref="AW42:AW44"/>
    <mergeCell ref="AX42:AX44"/>
    <mergeCell ref="AY42:AY44"/>
    <mergeCell ref="AZ42:AZ44"/>
    <mergeCell ref="BA42:BA44"/>
    <mergeCell ref="AJ42:AJ44"/>
    <mergeCell ref="AK42:AK44"/>
    <mergeCell ref="AL42:AL44"/>
    <mergeCell ref="AM42:AM44"/>
    <mergeCell ref="AN42:AN44"/>
    <mergeCell ref="AO42:AO44"/>
    <mergeCell ref="AP42:AP44"/>
    <mergeCell ref="AQ42:AQ44"/>
    <mergeCell ref="AR42:AR44"/>
    <mergeCell ref="AH45:AH46"/>
    <mergeCell ref="Z47:Z49"/>
    <mergeCell ref="AA47:AA49"/>
    <mergeCell ref="AP45:AP46"/>
    <mergeCell ref="AQ45:AQ46"/>
    <mergeCell ref="AR45:AR46"/>
    <mergeCell ref="AS45:AS46"/>
    <mergeCell ref="AT45:AT46"/>
    <mergeCell ref="AU45:AU46"/>
    <mergeCell ref="AV45:AV46"/>
    <mergeCell ref="AW45:AW46"/>
    <mergeCell ref="AX45:AX46"/>
    <mergeCell ref="BB42:BB44"/>
    <mergeCell ref="BC42:BC44"/>
    <mergeCell ref="BD42:BD44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Z47:AZ49"/>
    <mergeCell ref="AI47:AI49"/>
    <mergeCell ref="AJ47:AJ49"/>
    <mergeCell ref="AK47:AK49"/>
    <mergeCell ref="AL47:AL49"/>
    <mergeCell ref="AM47:AM49"/>
    <mergeCell ref="AN47:AN49"/>
    <mergeCell ref="AO47:AO49"/>
    <mergeCell ref="AP47:AP49"/>
    <mergeCell ref="AQ47:AQ49"/>
    <mergeCell ref="AY45:AY46"/>
    <mergeCell ref="AZ45:AZ46"/>
    <mergeCell ref="BA45:BA46"/>
    <mergeCell ref="BB45:BB46"/>
    <mergeCell ref="BC45:BC46"/>
    <mergeCell ref="BD45:BD46"/>
    <mergeCell ref="J47:J49"/>
    <mergeCell ref="K47:K49"/>
    <mergeCell ref="L47:L49"/>
    <mergeCell ref="M47:M49"/>
    <mergeCell ref="N47:N49"/>
    <mergeCell ref="O47:O49"/>
    <mergeCell ref="P47:P49"/>
    <mergeCell ref="Q47:Q49"/>
    <mergeCell ref="R47:R49"/>
    <mergeCell ref="S47:S49"/>
    <mergeCell ref="T47:T49"/>
    <mergeCell ref="U47:U49"/>
    <mergeCell ref="V47:V49"/>
    <mergeCell ref="W47:W49"/>
    <mergeCell ref="X47:X49"/>
    <mergeCell ref="Y47:Y49"/>
    <mergeCell ref="BA47:BA49"/>
    <mergeCell ref="BB47:BB49"/>
    <mergeCell ref="BC47:BC49"/>
    <mergeCell ref="BD47:BD49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C55:AC56"/>
    <mergeCell ref="AR47:AR49"/>
    <mergeCell ref="AS47:AS49"/>
    <mergeCell ref="AT47:AT49"/>
    <mergeCell ref="AU47:AU49"/>
    <mergeCell ref="AV47:AV49"/>
    <mergeCell ref="AW47:AW49"/>
    <mergeCell ref="AX47:AX49"/>
    <mergeCell ref="AY47:AY49"/>
    <mergeCell ref="AT55:AT56"/>
    <mergeCell ref="AU55:AU56"/>
    <mergeCell ref="AV55:AV56"/>
    <mergeCell ref="AW55:AW56"/>
    <mergeCell ref="AX55:AX56"/>
    <mergeCell ref="AY55:AY56"/>
    <mergeCell ref="AZ55:AZ56"/>
    <mergeCell ref="BA55:BA56"/>
    <mergeCell ref="BB55:BB56"/>
    <mergeCell ref="AD55:AD56"/>
    <mergeCell ref="AE55:AE56"/>
    <mergeCell ref="AF55:AF56"/>
    <mergeCell ref="AG55:AG56"/>
    <mergeCell ref="AH55:AH56"/>
    <mergeCell ref="AI55:AI56"/>
    <mergeCell ref="AJ55:AJ56"/>
    <mergeCell ref="AK55:AK56"/>
    <mergeCell ref="AL55:AL56"/>
    <mergeCell ref="BD57:BD58"/>
    <mergeCell ref="AF57:AF58"/>
    <mergeCell ref="AG57:AG58"/>
    <mergeCell ref="AH57:AH58"/>
    <mergeCell ref="AI57:AI58"/>
    <mergeCell ref="AJ57:AJ58"/>
    <mergeCell ref="AK57:AK58"/>
    <mergeCell ref="AL57:AL58"/>
    <mergeCell ref="AM57:AM58"/>
    <mergeCell ref="AN57:AN58"/>
    <mergeCell ref="BC55:BC56"/>
    <mergeCell ref="BD55:BD56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Y57:Y58"/>
    <mergeCell ref="Z57:Z58"/>
    <mergeCell ref="AA57:AA58"/>
    <mergeCell ref="AB57:AB58"/>
    <mergeCell ref="AC57:AC58"/>
    <mergeCell ref="L59:L61"/>
    <mergeCell ref="M59:M61"/>
    <mergeCell ref="N59:N61"/>
    <mergeCell ref="O59:O61"/>
    <mergeCell ref="P59:P61"/>
    <mergeCell ref="Q59:Q61"/>
    <mergeCell ref="R59:R61"/>
    <mergeCell ref="S59:S61"/>
    <mergeCell ref="T59:T61"/>
    <mergeCell ref="AV57:AV58"/>
    <mergeCell ref="AW57:AW58"/>
    <mergeCell ref="AX57:AX58"/>
    <mergeCell ref="AY57:AY58"/>
    <mergeCell ref="AZ57:AZ58"/>
    <mergeCell ref="BA57:BA58"/>
    <mergeCell ref="BB57:BB58"/>
    <mergeCell ref="BC57:BC58"/>
    <mergeCell ref="AD57:AD58"/>
    <mergeCell ref="AE57:AE58"/>
    <mergeCell ref="AM59:AM61"/>
    <mergeCell ref="AN59:AN61"/>
    <mergeCell ref="AO59:AO61"/>
    <mergeCell ref="AP59:AP61"/>
    <mergeCell ref="AQ59:AQ61"/>
    <mergeCell ref="AR59:AR61"/>
    <mergeCell ref="AS59:AS61"/>
    <mergeCell ref="BB59:BB61"/>
    <mergeCell ref="AD59:AD61"/>
    <mergeCell ref="AE59:AE61"/>
    <mergeCell ref="AF59:AF61"/>
    <mergeCell ref="AG59:AG61"/>
    <mergeCell ref="AH59:AH61"/>
    <mergeCell ref="AI59:AI61"/>
    <mergeCell ref="AJ59:AJ61"/>
    <mergeCell ref="AK59:AK61"/>
    <mergeCell ref="AL59:AL61"/>
    <mergeCell ref="U59:U61"/>
    <mergeCell ref="V59:V61"/>
    <mergeCell ref="W59:W61"/>
    <mergeCell ref="X59:X61"/>
    <mergeCell ref="Y59:Y61"/>
    <mergeCell ref="Z59:Z61"/>
    <mergeCell ref="AA59:AA61"/>
    <mergeCell ref="AB59:AB61"/>
    <mergeCell ref="AC59:AC61"/>
    <mergeCell ref="BC59:BC61"/>
    <mergeCell ref="BD59:BD61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V62:V63"/>
    <mergeCell ref="W62:W63"/>
    <mergeCell ref="X62:X63"/>
    <mergeCell ref="Y62:Y63"/>
    <mergeCell ref="Z62:Z63"/>
    <mergeCell ref="AA62:AA63"/>
    <mergeCell ref="AB62:AB63"/>
    <mergeCell ref="AC62:AC63"/>
    <mergeCell ref="AD62:AD63"/>
    <mergeCell ref="AE62:AE63"/>
    <mergeCell ref="AT59:AT61"/>
    <mergeCell ref="AU59:AU61"/>
    <mergeCell ref="AV59:AV61"/>
    <mergeCell ref="AW59:AW61"/>
    <mergeCell ref="AX59:AX61"/>
    <mergeCell ref="AY59:AY61"/>
    <mergeCell ref="AZ59:AZ61"/>
    <mergeCell ref="BA59:BA61"/>
    <mergeCell ref="AV62:AV63"/>
    <mergeCell ref="AW62:AW63"/>
    <mergeCell ref="AX62:AX63"/>
    <mergeCell ref="AY62:AY63"/>
    <mergeCell ref="AZ62:AZ63"/>
    <mergeCell ref="BA62:BA63"/>
    <mergeCell ref="BB62:BB63"/>
    <mergeCell ref="BC62:BC63"/>
    <mergeCell ref="BD62:BD63"/>
    <mergeCell ref="AM62:AM63"/>
    <mergeCell ref="AN62:AN63"/>
    <mergeCell ref="AO62:AO63"/>
    <mergeCell ref="AP62:AP63"/>
    <mergeCell ref="AQ62:AQ63"/>
    <mergeCell ref="AR62:AR63"/>
    <mergeCell ref="AS62:AS63"/>
    <mergeCell ref="AT62:AT63"/>
    <mergeCell ref="AU62:AU63"/>
    <mergeCell ref="S64:S66"/>
    <mergeCell ref="T64:T66"/>
    <mergeCell ref="U64:U66"/>
    <mergeCell ref="V64:V66"/>
    <mergeCell ref="W64:W66"/>
    <mergeCell ref="X64:X66"/>
    <mergeCell ref="Y64:Y66"/>
    <mergeCell ref="Z64:Z66"/>
    <mergeCell ref="AA64:AA66"/>
    <mergeCell ref="J64:J66"/>
    <mergeCell ref="K64:K66"/>
    <mergeCell ref="L64:L66"/>
    <mergeCell ref="M64:M66"/>
    <mergeCell ref="N64:N66"/>
    <mergeCell ref="O64:O66"/>
    <mergeCell ref="P64:P66"/>
    <mergeCell ref="Q64:Q66"/>
    <mergeCell ref="R64:R66"/>
    <mergeCell ref="BA64:BA66"/>
    <mergeCell ref="BB64:BB66"/>
    <mergeCell ref="BC64:BC66"/>
    <mergeCell ref="BD64:BD66"/>
    <mergeCell ref="AR64:AR66"/>
    <mergeCell ref="AS64:AS66"/>
    <mergeCell ref="AT64:AT66"/>
    <mergeCell ref="AU64:AU66"/>
    <mergeCell ref="AV64:AV66"/>
    <mergeCell ref="AW64:AW66"/>
    <mergeCell ref="AX64:AX66"/>
    <mergeCell ref="AY64:AY66"/>
    <mergeCell ref="AZ64:AZ66"/>
    <mergeCell ref="AI64:AI66"/>
    <mergeCell ref="AJ64:AJ66"/>
    <mergeCell ref="AK64:AK66"/>
    <mergeCell ref="AL64:AL66"/>
    <mergeCell ref="AM64:AM66"/>
    <mergeCell ref="AN64:AN66"/>
    <mergeCell ref="AO64:AO66"/>
    <mergeCell ref="AP64:AP66"/>
    <mergeCell ref="AQ64:AQ66"/>
  </mergeCells>
  <pageMargins left="0.23622047244094491" right="0.23622047244094491" top="0.74803149606299213" bottom="0.74803149606299213" header="0.31496062992125984" footer="0.31496062992125984"/>
  <pageSetup paperSize="9" scale="30" fitToHeight="3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H25" sqref="H25"/>
    </sheetView>
  </sheetViews>
  <sheetFormatPr defaultRowHeight="14.5" x14ac:dyDescent="0.35"/>
  <cols>
    <col min="1" max="1" width="20.08984375" style="2" customWidth="1"/>
    <col min="2" max="2" width="13.36328125" style="2" bestFit="1" customWidth="1"/>
    <col min="3" max="3" width="13.36328125" style="3" bestFit="1" customWidth="1"/>
  </cols>
  <sheetData>
    <row r="1" spans="1:3" x14ac:dyDescent="0.35">
      <c r="A1" s="2">
        <v>42630.4375</v>
      </c>
      <c r="B1" s="2">
        <v>42631.395833333336</v>
      </c>
      <c r="C1" s="3">
        <f>B1-A1</f>
        <v>0.95833333333575865</v>
      </c>
    </row>
    <row r="2" spans="1:3" x14ac:dyDescent="0.35">
      <c r="A2" s="2">
        <v>42630.4375</v>
      </c>
      <c r="B2" s="2">
        <v>42631.479166666664</v>
      </c>
      <c r="C2" s="3">
        <f>B2-A2</f>
        <v>1.0416666666642413</v>
      </c>
    </row>
    <row r="3" spans="1:3" x14ac:dyDescent="0.35">
      <c r="A3" s="2">
        <v>42630.4375</v>
      </c>
      <c r="B3" s="2">
        <v>42630.967986111114</v>
      </c>
      <c r="C3" s="3">
        <f>B3-A3</f>
        <v>0.53048611111444188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Короткая дистанция</vt:lpstr>
      <vt:lpstr>Средняя дистанция</vt:lpstr>
      <vt:lpstr>Лист3</vt:lpstr>
      <vt:lpstr>'Короткая дистанция'!Заголовки_для_печати</vt:lpstr>
      <vt:lpstr>'Средняя дистанция'!Заголовки_для_печати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Леушин Василий Сергеевич</cp:lastModifiedBy>
  <cp:lastPrinted>2025-09-21T13:43:05Z</cp:lastPrinted>
  <dcterms:created xsi:type="dcterms:W3CDTF">2016-09-16T07:13:25Z</dcterms:created>
  <dcterms:modified xsi:type="dcterms:W3CDTF">2025-09-21T13:43:18Z</dcterms:modified>
</cp:coreProperties>
</file>