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746" yWindow="2835" windowWidth="11970" windowHeight="3375" tabRatio="755" activeTab="2"/>
  </bookViews>
  <sheets>
    <sheet name="Данные" sheetId="1" r:id="rId1"/>
    <sheet name="Личное" sheetId="2" r:id="rId2"/>
    <sheet name="Команды" sheetId="3" r:id="rId3"/>
    <sheet name="Таблица100" sheetId="4" r:id="rId4"/>
  </sheets>
  <definedNames>
    <definedName name="_xlnm.Print_Titles" localSheetId="1">'Личное'!$2:$3</definedName>
  </definedNames>
  <calcPr fullCalcOnLoad="1"/>
</workbook>
</file>

<file path=xl/sharedStrings.xml><?xml version="1.0" encoding="utf-8"?>
<sst xmlns="http://schemas.openxmlformats.org/spreadsheetml/2006/main" count="1632" uniqueCount="994">
  <si>
    <t>очки</t>
  </si>
  <si>
    <t>рез.</t>
  </si>
  <si>
    <t>№</t>
  </si>
  <si>
    <t>Жеребьёвка</t>
  </si>
  <si>
    <t>сгибание-разгибание</t>
  </si>
  <si>
    <t>подтягивание</t>
  </si>
  <si>
    <t>табл</t>
  </si>
  <si>
    <t>расч</t>
  </si>
  <si>
    <t>5 км</t>
  </si>
  <si>
    <t>М</t>
  </si>
  <si>
    <t>Ж</t>
  </si>
  <si>
    <t>Кол-во участников:</t>
  </si>
  <si>
    <t>3 км</t>
  </si>
  <si>
    <t>Субъект РФ</t>
  </si>
  <si>
    <t>Год рожд</t>
  </si>
  <si>
    <t>Место</t>
  </si>
  <si>
    <t xml:space="preserve"> г. Ковров, Владимирской обл.</t>
  </si>
  <si>
    <t>Спортсмен</t>
  </si>
  <si>
    <t>Спортсменка</t>
  </si>
  <si>
    <t>Сумма очков</t>
  </si>
  <si>
    <t>участники</t>
  </si>
  <si>
    <t>Кол-во участ.:</t>
  </si>
  <si>
    <t>девочки</t>
  </si>
  <si>
    <t>мальчики</t>
  </si>
  <si>
    <t>10м (диоп.)</t>
  </si>
  <si>
    <t>Муниципальное образование</t>
  </si>
  <si>
    <t>Протокол первенства</t>
  </si>
  <si>
    <t>16-17 лет</t>
  </si>
  <si>
    <t>Мун.образования:</t>
  </si>
  <si>
    <t>Ступени:</t>
  </si>
  <si>
    <t>Протокол командного первенства среди муниципальных образований</t>
  </si>
  <si>
    <t>кол.</t>
  </si>
  <si>
    <t>IV ст.</t>
  </si>
  <si>
    <t>V ст.</t>
  </si>
  <si>
    <r>
      <t>1. Бег на лыжах</t>
    </r>
    <r>
      <rPr>
        <b/>
        <sz val="10"/>
        <rFont val="Arial Cyr"/>
        <family val="2"/>
      </rPr>
      <t xml:space="preserve">
</t>
    </r>
    <r>
      <rPr>
        <sz val="10"/>
        <rFont val="Arial Cyr"/>
        <family val="0"/>
      </rPr>
      <t>(3 км)</t>
    </r>
  </si>
  <si>
    <t>2. Подтягивание</t>
  </si>
  <si>
    <t>3. Наклон вперёд</t>
  </si>
  <si>
    <t>5. Поднимание туловища</t>
  </si>
  <si>
    <t>IV ступень</t>
  </si>
  <si>
    <t>девушки</t>
  </si>
  <si>
    <t xml:space="preserve"> V ступень</t>
  </si>
  <si>
    <t>юноши</t>
  </si>
  <si>
    <t>2. Сгибание- разгибание</t>
  </si>
  <si>
    <r>
      <t xml:space="preserve">6. Стрельба
</t>
    </r>
    <r>
      <rPr>
        <b/>
        <sz val="9"/>
        <color indexed="10"/>
        <rFont val="Arial Cyr"/>
        <family val="2"/>
      </rPr>
      <t>10 м, д/о приц.</t>
    </r>
  </si>
  <si>
    <t>все</t>
  </si>
  <si>
    <t>Протокол личного первенства</t>
  </si>
  <si>
    <t>г. Ковров</t>
  </si>
  <si>
    <t>Участник</t>
  </si>
  <si>
    <t>см.</t>
  </si>
  <si>
    <t>Александровский район</t>
  </si>
  <si>
    <t>г. Владимир</t>
  </si>
  <si>
    <t>Вязниковский район</t>
  </si>
  <si>
    <t>Гороховецкий район</t>
  </si>
  <si>
    <t>г. Гусь-Хрустальный</t>
  </si>
  <si>
    <t>Гусь-Хрустальный район</t>
  </si>
  <si>
    <t>Камешковский район</t>
  </si>
  <si>
    <t>Киржачский район</t>
  </si>
  <si>
    <t>Ковровский район</t>
  </si>
  <si>
    <t>Кольчугинский район</t>
  </si>
  <si>
    <t>Меленковский район</t>
  </si>
  <si>
    <t>о. Муром</t>
  </si>
  <si>
    <t>Муромский район</t>
  </si>
  <si>
    <t>Петушинский район</t>
  </si>
  <si>
    <t>ЗАТО г. Радужный</t>
  </si>
  <si>
    <t>Селивановский район</t>
  </si>
  <si>
    <t>Собинский район</t>
  </si>
  <si>
    <t>Судогодский район</t>
  </si>
  <si>
    <t>Суздальский район</t>
  </si>
  <si>
    <t>Юрьев-Польский район</t>
  </si>
  <si>
    <t>1. Бег на лыжах</t>
  </si>
  <si>
    <t>2. Силовая гимнастика</t>
  </si>
  <si>
    <t>V ступень</t>
  </si>
  <si>
    <t>Гусь-Хрустальный р-н</t>
  </si>
  <si>
    <t>Александровский р-н</t>
  </si>
  <si>
    <t>Кольчугинский р-н</t>
  </si>
  <si>
    <t>Команда</t>
  </si>
  <si>
    <t>лично</t>
  </si>
  <si>
    <r>
      <t>Личники</t>
    </r>
    <r>
      <rPr>
        <sz val="12"/>
        <color indexed="60"/>
        <rFont val="Arial Cyr"/>
        <family val="2"/>
      </rPr>
      <t xml:space="preserve"> </t>
    </r>
  </si>
  <si>
    <t>Лапшаков Никита</t>
  </si>
  <si>
    <t>Лапшакова Екатерина</t>
  </si>
  <si>
    <t>Потанина Алина</t>
  </si>
  <si>
    <t xml:space="preserve">     Личники:</t>
  </si>
  <si>
    <t>Гороховецкий р-н</t>
  </si>
  <si>
    <t>МАУ "СШ "Комплекс "Молодёжный"</t>
  </si>
  <si>
    <t>4. Поднимание туловища</t>
  </si>
  <si>
    <t>Бурков Александр</t>
  </si>
  <si>
    <t>Сокирка Надежда</t>
  </si>
  <si>
    <t>10м (пнев.локти)</t>
  </si>
  <si>
    <t>Заланов Никита</t>
  </si>
  <si>
    <t>Титова Виктория</t>
  </si>
  <si>
    <t>Судогодский р-н</t>
  </si>
  <si>
    <t>Латыпова Анастасия</t>
  </si>
  <si>
    <t>Калмыков Даниил</t>
  </si>
  <si>
    <t>Соколов Матвей</t>
  </si>
  <si>
    <t>Константинова Арина</t>
  </si>
  <si>
    <t>Карамышев Тимофей</t>
  </si>
  <si>
    <t>Кашина Анастасия</t>
  </si>
  <si>
    <t>Копылова Софья</t>
  </si>
  <si>
    <t>д5</t>
  </si>
  <si>
    <r>
      <t xml:space="preserve">5. Стрельба
</t>
    </r>
    <r>
      <rPr>
        <sz val="10"/>
        <rFont val="Arial Cyr"/>
        <family val="0"/>
      </rPr>
      <t>(</t>
    </r>
    <r>
      <rPr>
        <sz val="9"/>
        <rFont val="Arial Cyr"/>
        <family val="0"/>
      </rPr>
      <t>10 м, д/о приц.)</t>
    </r>
  </si>
  <si>
    <t>10:00.00</t>
  </si>
  <si>
    <t>10:08.00</t>
  </si>
  <si>
    <t>10:17.00</t>
  </si>
  <si>
    <t>10:26.00</t>
  </si>
  <si>
    <t>10:35.00</t>
  </si>
  <si>
    <t>10:45.00</t>
  </si>
  <si>
    <t>10:55.00</t>
  </si>
  <si>
    <t>11:05.00</t>
  </si>
  <si>
    <t>11:16.00</t>
  </si>
  <si>
    <t>11:27.00</t>
  </si>
  <si>
    <t>11:38.00</t>
  </si>
  <si>
    <t>11:49.00</t>
  </si>
  <si>
    <t>12:00.00</t>
  </si>
  <si>
    <t>12:11.00</t>
  </si>
  <si>
    <t>12:23.00</t>
  </si>
  <si>
    <t>12:35.00</t>
  </si>
  <si>
    <t>12:48.00</t>
  </si>
  <si>
    <t>13:01.00</t>
  </si>
  <si>
    <t>13:14.00</t>
  </si>
  <si>
    <t>13:28.00</t>
  </si>
  <si>
    <t>13:42.00</t>
  </si>
  <si>
    <t>13:57.00</t>
  </si>
  <si>
    <t>14:12.00</t>
  </si>
  <si>
    <t>14:27.00</t>
  </si>
  <si>
    <t>14:42.00</t>
  </si>
  <si>
    <t>14:58.00</t>
  </si>
  <si>
    <t>15:14.00</t>
  </si>
  <si>
    <t>15:30.00</t>
  </si>
  <si>
    <t>15:46.00</t>
  </si>
  <si>
    <t>16:03.00</t>
  </si>
  <si>
    <t>16:20.00</t>
  </si>
  <si>
    <t>16:37.00</t>
  </si>
  <si>
    <t>16:55.00</t>
  </si>
  <si>
    <t>17:13.00</t>
  </si>
  <si>
    <t>17:32.00</t>
  </si>
  <si>
    <t>17:51.00</t>
  </si>
  <si>
    <t>18:10.00</t>
  </si>
  <si>
    <t>18:30.00</t>
  </si>
  <si>
    <t>18:50.00</t>
  </si>
  <si>
    <t>19:00.00</t>
  </si>
  <si>
    <t>19:05.00</t>
  </si>
  <si>
    <t>19:09.00</t>
  </si>
  <si>
    <t>19:13.00</t>
  </si>
  <si>
    <t>19:17.00</t>
  </si>
  <si>
    <t>19:21.00</t>
  </si>
  <si>
    <t>19:25.00</t>
  </si>
  <si>
    <t>19:27.00</t>
  </si>
  <si>
    <t>19:31.00</t>
  </si>
  <si>
    <t>19:35.00</t>
  </si>
  <si>
    <t>19:39.00</t>
  </si>
  <si>
    <t>19:43.00</t>
  </si>
  <si>
    <t>19:47.00</t>
  </si>
  <si>
    <t>19:51.00</t>
  </si>
  <si>
    <t>19:55.00</t>
  </si>
  <si>
    <t>19:59.00</t>
  </si>
  <si>
    <t>20:03.00</t>
  </si>
  <si>
    <t>20:07.00</t>
  </si>
  <si>
    <t>20:11.00</t>
  </si>
  <si>
    <t>20:15.00</t>
  </si>
  <si>
    <t>20:19.00</t>
  </si>
  <si>
    <t>20:25.00</t>
  </si>
  <si>
    <t>20:33.00</t>
  </si>
  <si>
    <t>20:41.00</t>
  </si>
  <si>
    <t>20:49.00</t>
  </si>
  <si>
    <t>20:57.00</t>
  </si>
  <si>
    <t>21:05.00</t>
  </si>
  <si>
    <t>21:13.00</t>
  </si>
  <si>
    <t>21:21.00</t>
  </si>
  <si>
    <t>21:29.00</t>
  </si>
  <si>
    <t>21:37.00</t>
  </si>
  <si>
    <t>21:45.00</t>
  </si>
  <si>
    <t>21:53.00</t>
  </si>
  <si>
    <t>22:01.00</t>
  </si>
  <si>
    <t>22:09.00</t>
  </si>
  <si>
    <t>22:17.00</t>
  </si>
  <si>
    <t>22:25.00</t>
  </si>
  <si>
    <t>22:30.00</t>
  </si>
  <si>
    <t>22:32.00</t>
  </si>
  <si>
    <t>22:34.00</t>
  </si>
  <si>
    <t>22:36.00</t>
  </si>
  <si>
    <t>22:38.00</t>
  </si>
  <si>
    <t>22:40.00</t>
  </si>
  <si>
    <t>22:43.00</t>
  </si>
  <si>
    <t>22:46.00</t>
  </si>
  <si>
    <t>22:49.00</t>
  </si>
  <si>
    <t>22:52.00</t>
  </si>
  <si>
    <t>22:56.00</t>
  </si>
  <si>
    <t>23:00.00</t>
  </si>
  <si>
    <t>23:04.00</t>
  </si>
  <si>
    <t>23:08.00</t>
  </si>
  <si>
    <t>23:12.00</t>
  </si>
  <si>
    <t>23:16.00</t>
  </si>
  <si>
    <t>23:20.00</t>
  </si>
  <si>
    <t>23:24.00</t>
  </si>
  <si>
    <t>23:28.00</t>
  </si>
  <si>
    <t>23:32.00</t>
  </si>
  <si>
    <t>23:36.00</t>
  </si>
  <si>
    <t>23:40.00</t>
  </si>
  <si>
    <t>23:44.00</t>
  </si>
  <si>
    <t>23:48.00</t>
  </si>
  <si>
    <t>10:00.01</t>
  </si>
  <si>
    <t>10:08.01</t>
  </si>
  <si>
    <t>10:17.01</t>
  </si>
  <si>
    <t>10:26.01</t>
  </si>
  <si>
    <t>10:35.01</t>
  </si>
  <si>
    <t>10:45.01</t>
  </si>
  <si>
    <t>10:55.01</t>
  </si>
  <si>
    <t>11:00.01</t>
  </si>
  <si>
    <t>11:05.01</t>
  </si>
  <si>
    <t>11:16.01</t>
  </si>
  <si>
    <t>11:27.01</t>
  </si>
  <si>
    <t>11:38.01</t>
  </si>
  <si>
    <t>11:49.01</t>
  </si>
  <si>
    <t>12:00.01</t>
  </si>
  <si>
    <t>12:11.01</t>
  </si>
  <si>
    <t>12:23.01</t>
  </si>
  <si>
    <t>12:35.01</t>
  </si>
  <si>
    <t>12:48.01</t>
  </si>
  <si>
    <t>13:01.01</t>
  </si>
  <si>
    <t>13:14.01</t>
  </si>
  <si>
    <t>13:42.01</t>
  </si>
  <si>
    <t>13:28.01</t>
  </si>
  <si>
    <t>13:57.01</t>
  </si>
  <si>
    <t>14:12.01</t>
  </si>
  <si>
    <t>14:27.01</t>
  </si>
  <si>
    <t>14:42.01</t>
  </si>
  <si>
    <t>14:58.01</t>
  </si>
  <si>
    <t>15:14.01</t>
  </si>
  <si>
    <t>15:30.01</t>
  </si>
  <si>
    <t>15:46.01</t>
  </si>
  <si>
    <t>16:03.01</t>
  </si>
  <si>
    <t>16:20.01</t>
  </si>
  <si>
    <t>16:37.01</t>
  </si>
  <si>
    <t>16:55.01</t>
  </si>
  <si>
    <t>17:13.01</t>
  </si>
  <si>
    <t>17:32.01</t>
  </si>
  <si>
    <t>17:51.01</t>
  </si>
  <si>
    <t>18:10.01</t>
  </si>
  <si>
    <t>18:30.01</t>
  </si>
  <si>
    <t>18:50.01</t>
  </si>
  <si>
    <t>19:00.01</t>
  </si>
  <si>
    <t>19:05.01</t>
  </si>
  <si>
    <t>19:09.01</t>
  </si>
  <si>
    <t>19:13.01</t>
  </si>
  <si>
    <t>19:17.01</t>
  </si>
  <si>
    <t>19:21.01</t>
  </si>
  <si>
    <t>19:25.01</t>
  </si>
  <si>
    <t>19:27.01</t>
  </si>
  <si>
    <t>19:35.01</t>
  </si>
  <si>
    <t>19:31.01</t>
  </si>
  <si>
    <t>19:39.01</t>
  </si>
  <si>
    <t>19:43.01</t>
  </si>
  <si>
    <t>19:47.01</t>
  </si>
  <si>
    <t>19:51.01</t>
  </si>
  <si>
    <t>19:55.01</t>
  </si>
  <si>
    <t>19:59.01</t>
  </si>
  <si>
    <t>20:03.01</t>
  </si>
  <si>
    <t>20:07.01</t>
  </si>
  <si>
    <t>20:11.01</t>
  </si>
  <si>
    <t>20:15.01</t>
  </si>
  <si>
    <t>20:19.01</t>
  </si>
  <si>
    <t>20:25.01</t>
  </si>
  <si>
    <t>20:33.01</t>
  </si>
  <si>
    <t>20:41.01</t>
  </si>
  <si>
    <t>20:49.01</t>
  </si>
  <si>
    <t>20:57.01</t>
  </si>
  <si>
    <t>21:05.01</t>
  </si>
  <si>
    <t>21:13.01</t>
  </si>
  <si>
    <t>21:21.01</t>
  </si>
  <si>
    <t>21:29.01</t>
  </si>
  <si>
    <t>21:37.01</t>
  </si>
  <si>
    <t>21:45.01</t>
  </si>
  <si>
    <t>21:53.01</t>
  </si>
  <si>
    <t>22:01.01</t>
  </si>
  <si>
    <t>22:09.01</t>
  </si>
  <si>
    <t>22:17.01</t>
  </si>
  <si>
    <t>22:25.01</t>
  </si>
  <si>
    <t>22:30.01</t>
  </si>
  <si>
    <t>22:32.01</t>
  </si>
  <si>
    <t>22:34.01</t>
  </si>
  <si>
    <t>22:36.01</t>
  </si>
  <si>
    <t>22:38.01</t>
  </si>
  <si>
    <t>22:40.01</t>
  </si>
  <si>
    <t>22:43.01</t>
  </si>
  <si>
    <t>22:46.01</t>
  </si>
  <si>
    <t>22:49.01</t>
  </si>
  <si>
    <t>22:52.01</t>
  </si>
  <si>
    <t>22:56.01</t>
  </si>
  <si>
    <t>23:00.01</t>
  </si>
  <si>
    <t>23:04.01</t>
  </si>
  <si>
    <t>23:08.01</t>
  </si>
  <si>
    <t>23:12.01</t>
  </si>
  <si>
    <t>23:16.01</t>
  </si>
  <si>
    <t>23:20.01</t>
  </si>
  <si>
    <t>23:24.01</t>
  </si>
  <si>
    <t>23:28.01</t>
  </si>
  <si>
    <t>23:32.01</t>
  </si>
  <si>
    <t>23:36.01</t>
  </si>
  <si>
    <t>23:40.01</t>
  </si>
  <si>
    <t>23:44.01</t>
  </si>
  <si>
    <t>23:48.01</t>
  </si>
  <si>
    <t>VI ст.</t>
  </si>
  <si>
    <t>05:00.00</t>
  </si>
  <si>
    <t>VI ступень</t>
  </si>
  <si>
    <t>08:00.00</t>
  </si>
  <si>
    <t>08:07.00</t>
  </si>
  <si>
    <t>08:15.00</t>
  </si>
  <si>
    <t>08:23.00</t>
  </si>
  <si>
    <t>08:32.00</t>
  </si>
  <si>
    <t>08:41.00</t>
  </si>
  <si>
    <t>08:50.00</t>
  </si>
  <si>
    <t>08:59.00</t>
  </si>
  <si>
    <t>09:08.00</t>
  </si>
  <si>
    <t>09:18.00</t>
  </si>
  <si>
    <t>09:28.00</t>
  </si>
  <si>
    <t>09:38.00</t>
  </si>
  <si>
    <t>09:49.00</t>
  </si>
  <si>
    <t>10:12.00</t>
  </si>
  <si>
    <t>10:24.00</t>
  </si>
  <si>
    <t>10:36.00</t>
  </si>
  <si>
    <t>10:48.00</t>
  </si>
  <si>
    <t>11:00.00</t>
  </si>
  <si>
    <t>11:13.00</t>
  </si>
  <si>
    <t>11:26.00</t>
  </si>
  <si>
    <t>11:40.00</t>
  </si>
  <si>
    <t>11:55.00</t>
  </si>
  <si>
    <t>12:10.00</t>
  </si>
  <si>
    <t>12:25.00</t>
  </si>
  <si>
    <t>12:40.00</t>
  </si>
  <si>
    <t>12:55.00</t>
  </si>
  <si>
    <t>13:10.00</t>
  </si>
  <si>
    <t>13:26.00</t>
  </si>
  <si>
    <t>13:58.00</t>
  </si>
  <si>
    <t>14:14.00</t>
  </si>
  <si>
    <t>14:30.00</t>
  </si>
  <si>
    <t>14:47.00</t>
  </si>
  <si>
    <t>15:04.00</t>
  </si>
  <si>
    <t>15:22.00</t>
  </si>
  <si>
    <t>15:41.00</t>
  </si>
  <si>
    <t>16:00.00</t>
  </si>
  <si>
    <t>16:30.00</t>
  </si>
  <si>
    <t>16:40.00</t>
  </si>
  <si>
    <t>17:00.00</t>
  </si>
  <si>
    <t>17:05.00</t>
  </si>
  <si>
    <t>17:10.00</t>
  </si>
  <si>
    <t>17:15.00</t>
  </si>
  <si>
    <t>17:20.00</t>
  </si>
  <si>
    <t>17:25.00</t>
  </si>
  <si>
    <t>17:30.00</t>
  </si>
  <si>
    <t>17:35.00</t>
  </si>
  <si>
    <t>17:41.00</t>
  </si>
  <si>
    <t>17:47.00</t>
  </si>
  <si>
    <t>17:53.00</t>
  </si>
  <si>
    <t>17:59.00</t>
  </si>
  <si>
    <t>18:05.00</t>
  </si>
  <si>
    <t>18:11.00</t>
  </si>
  <si>
    <t>18:18.00</t>
  </si>
  <si>
    <t>18:25.00</t>
  </si>
  <si>
    <t>18:32.00</t>
  </si>
  <si>
    <t>18:33.00</t>
  </si>
  <si>
    <t>18:34.00</t>
  </si>
  <si>
    <t>18:35.00</t>
  </si>
  <si>
    <t>18:45.00</t>
  </si>
  <si>
    <t>18:55.00</t>
  </si>
  <si>
    <t>19:10.00</t>
  </si>
  <si>
    <t>19:15.00</t>
  </si>
  <si>
    <t>19:20.00</t>
  </si>
  <si>
    <t>19:30.00</t>
  </si>
  <si>
    <t>19:40.00</t>
  </si>
  <si>
    <t>19:50.00</t>
  </si>
  <si>
    <t>20:00.00</t>
  </si>
  <si>
    <t>20:10.00</t>
  </si>
  <si>
    <t>20:20.00</t>
  </si>
  <si>
    <t>20:30.00</t>
  </si>
  <si>
    <t>20:31.00</t>
  </si>
  <si>
    <t>20:34.00</t>
  </si>
  <si>
    <t>20:37.00</t>
  </si>
  <si>
    <t>20:40.00</t>
  </si>
  <si>
    <t>20:44.00</t>
  </si>
  <si>
    <t>20:48.00</t>
  </si>
  <si>
    <t>20:52.00</t>
  </si>
  <si>
    <t>20:56.00</t>
  </si>
  <si>
    <t>21:00.00</t>
  </si>
  <si>
    <t>21:04.00</t>
  </si>
  <si>
    <t>21:08.00</t>
  </si>
  <si>
    <t>21:12.00</t>
  </si>
  <si>
    <t>21:16.00</t>
  </si>
  <si>
    <t>21:20.00</t>
  </si>
  <si>
    <t>21:24.00</t>
  </si>
  <si>
    <t>21:28.00</t>
  </si>
  <si>
    <t>21:32.00</t>
  </si>
  <si>
    <t>21:36.00</t>
  </si>
  <si>
    <t>21:40.00</t>
  </si>
  <si>
    <t>21:44.00</t>
  </si>
  <si>
    <t>21:48.00</t>
  </si>
  <si>
    <t>21:52.00</t>
  </si>
  <si>
    <t>21:56.00</t>
  </si>
  <si>
    <t>22:00.00</t>
  </si>
  <si>
    <t>08:00.01</t>
  </si>
  <si>
    <t>08:07.01</t>
  </si>
  <si>
    <t>08:15.01</t>
  </si>
  <si>
    <t>08:23.01</t>
  </si>
  <si>
    <t>08:32.01</t>
  </si>
  <si>
    <t>08:41.01</t>
  </si>
  <si>
    <t>08:50.01</t>
  </si>
  <si>
    <t>08:59.01</t>
  </si>
  <si>
    <t>09:08.01</t>
  </si>
  <si>
    <t>09:18.01</t>
  </si>
  <si>
    <t>09:28.01</t>
  </si>
  <si>
    <t>09:38.01</t>
  </si>
  <si>
    <t>09:49.01</t>
  </si>
  <si>
    <t>10:12.01</t>
  </si>
  <si>
    <t>10:24.01</t>
  </si>
  <si>
    <t>10:36.01</t>
  </si>
  <si>
    <t>10:48.01</t>
  </si>
  <si>
    <t>11:13.01</t>
  </si>
  <si>
    <t>11:26.01</t>
  </si>
  <si>
    <t>11:40.01</t>
  </si>
  <si>
    <t>11:55.01</t>
  </si>
  <si>
    <t>12:10.01</t>
  </si>
  <si>
    <t>12:25.01</t>
  </si>
  <si>
    <t>12:40.01</t>
  </si>
  <si>
    <t>12:55.01</t>
  </si>
  <si>
    <t>13:10.01</t>
  </si>
  <si>
    <t>13:26.01</t>
  </si>
  <si>
    <t>13:58.01</t>
  </si>
  <si>
    <t>14:14.01</t>
  </si>
  <si>
    <t>14:30.01</t>
  </si>
  <si>
    <t>14:47.01</t>
  </si>
  <si>
    <t>15:04.01</t>
  </si>
  <si>
    <t>15:22.01</t>
  </si>
  <si>
    <t>15:41.01</t>
  </si>
  <si>
    <t>16:00.01</t>
  </si>
  <si>
    <t>16:30.01</t>
  </si>
  <si>
    <t>16:40.01</t>
  </si>
  <si>
    <t>17:00.01</t>
  </si>
  <si>
    <t>17:05.01</t>
  </si>
  <si>
    <t>17:10.01</t>
  </si>
  <si>
    <t>17:15.01</t>
  </si>
  <si>
    <t>17:20.01</t>
  </si>
  <si>
    <t>17:25.01</t>
  </si>
  <si>
    <t>17:30.01</t>
  </si>
  <si>
    <t>17:35.01</t>
  </si>
  <si>
    <t>17:41.01</t>
  </si>
  <si>
    <t>17:47.01</t>
  </si>
  <si>
    <t>17:53.01</t>
  </si>
  <si>
    <t>17:59.01</t>
  </si>
  <si>
    <t>18:05.01</t>
  </si>
  <si>
    <t>18:11.01</t>
  </si>
  <si>
    <t>18:18.01</t>
  </si>
  <si>
    <t>18:25.01</t>
  </si>
  <si>
    <t>18:32.01</t>
  </si>
  <si>
    <t>18:33.01</t>
  </si>
  <si>
    <t>18:34.01</t>
  </si>
  <si>
    <t>18:35.01</t>
  </si>
  <si>
    <t>18:45.01</t>
  </si>
  <si>
    <t>18:55.01</t>
  </si>
  <si>
    <t>19:10.01</t>
  </si>
  <si>
    <t>19:15.01</t>
  </si>
  <si>
    <t>19:20.01</t>
  </si>
  <si>
    <t>19:30.01</t>
  </si>
  <si>
    <t>19:40.01</t>
  </si>
  <si>
    <t>19:50.01</t>
  </si>
  <si>
    <t>20:00.01</t>
  </si>
  <si>
    <t>20:10.01</t>
  </si>
  <si>
    <t>20:20.01</t>
  </si>
  <si>
    <t>20:30.01</t>
  </si>
  <si>
    <t>20:31.01</t>
  </si>
  <si>
    <t>20:34.01</t>
  </si>
  <si>
    <t>20:37.01</t>
  </si>
  <si>
    <t>20:40.01</t>
  </si>
  <si>
    <t>20:44.01</t>
  </si>
  <si>
    <t>20:48.01</t>
  </si>
  <si>
    <t>20:52.01</t>
  </si>
  <si>
    <t>20:56.01</t>
  </si>
  <si>
    <t>21:00.01</t>
  </si>
  <si>
    <t>21:04.01</t>
  </si>
  <si>
    <t>21:08.01</t>
  </si>
  <si>
    <t>21:12.01</t>
  </si>
  <si>
    <t>21:16.01</t>
  </si>
  <si>
    <t>21:20.01</t>
  </si>
  <si>
    <t>21:24.01</t>
  </si>
  <si>
    <t>21:28.01</t>
  </si>
  <si>
    <t>21:32.01</t>
  </si>
  <si>
    <t>21:36.01</t>
  </si>
  <si>
    <t>21:40.01</t>
  </si>
  <si>
    <t>21:44.01</t>
  </si>
  <si>
    <t>21:48.01</t>
  </si>
  <si>
    <t>21:52.01</t>
  </si>
  <si>
    <t>21:56.01</t>
  </si>
  <si>
    <t>22:00.01</t>
  </si>
  <si>
    <t>08:55.00</t>
  </si>
  <si>
    <t>09:00.00</t>
  </si>
  <si>
    <t>09:05.00</t>
  </si>
  <si>
    <t>09:11.00</t>
  </si>
  <si>
    <t>09:17.00</t>
  </si>
  <si>
    <t>09:24.00</t>
  </si>
  <si>
    <t>09:31.00</t>
  </si>
  <si>
    <t>09:46.00</t>
  </si>
  <si>
    <t>09:54.00</t>
  </si>
  <si>
    <t>10:03.00</t>
  </si>
  <si>
    <t>10:21.00</t>
  </si>
  <si>
    <t>10:30.00</t>
  </si>
  <si>
    <t>10:40.00</t>
  </si>
  <si>
    <t>10:50.00</t>
  </si>
  <si>
    <t>11:11.00</t>
  </si>
  <si>
    <t>11:22.00</t>
  </si>
  <si>
    <t>11:33.00</t>
  </si>
  <si>
    <t>11:44.00</t>
  </si>
  <si>
    <t>11:56.00</t>
  </si>
  <si>
    <t>12:08.00</t>
  </si>
  <si>
    <t>12:20.00</t>
  </si>
  <si>
    <t>12:33.00</t>
  </si>
  <si>
    <t>12:46.00</t>
  </si>
  <si>
    <t>13:00.00</t>
  </si>
  <si>
    <t>13:43.00</t>
  </si>
  <si>
    <t>14:13.00</t>
  </si>
  <si>
    <t>14:29.00</t>
  </si>
  <si>
    <t>14:45.00</t>
  </si>
  <si>
    <t>15:02.00</t>
  </si>
  <si>
    <t>15:19.00</t>
  </si>
  <si>
    <t>15:36.00</t>
  </si>
  <si>
    <t>15:54.00</t>
  </si>
  <si>
    <t>16:05.00</t>
  </si>
  <si>
    <t>16:12.00</t>
  </si>
  <si>
    <t>16:31.00</t>
  </si>
  <si>
    <t>16:32.00</t>
  </si>
  <si>
    <t>16:34.00</t>
  </si>
  <si>
    <t>16:43.00</t>
  </si>
  <si>
    <t>16:46.00</t>
  </si>
  <si>
    <t>16:49.00</t>
  </si>
  <si>
    <t>16:52.00</t>
  </si>
  <si>
    <t>16:59.00</t>
  </si>
  <si>
    <t>17:03.00</t>
  </si>
  <si>
    <t>17:07.00</t>
  </si>
  <si>
    <t>17:11.00</t>
  </si>
  <si>
    <t>17:12.00</t>
  </si>
  <si>
    <t>17:14.00</t>
  </si>
  <si>
    <t>17:23.00</t>
  </si>
  <si>
    <t>17:31.00</t>
  </si>
  <si>
    <t>17:39.00</t>
  </si>
  <si>
    <t>17:55.00</t>
  </si>
  <si>
    <t>18:03.00</t>
  </si>
  <si>
    <t>18:19.00</t>
  </si>
  <si>
    <t>18:27.00</t>
  </si>
  <si>
    <t>18:43.00</t>
  </si>
  <si>
    <t>18:51.00</t>
  </si>
  <si>
    <t>18:59.00</t>
  </si>
  <si>
    <t>19:07.00</t>
  </si>
  <si>
    <t>19:18.00</t>
  </si>
  <si>
    <t>19:24.00</t>
  </si>
  <si>
    <t>19:34.00</t>
  </si>
  <si>
    <t>19:38.00</t>
  </si>
  <si>
    <t>19:42.00</t>
  </si>
  <si>
    <t>19:46.00</t>
  </si>
  <si>
    <t>19:54.00</t>
  </si>
  <si>
    <t>19:58.00</t>
  </si>
  <si>
    <t>20:02.00</t>
  </si>
  <si>
    <t>20:06.00</t>
  </si>
  <si>
    <t>20:14.00</t>
  </si>
  <si>
    <t>20:18.00</t>
  </si>
  <si>
    <t>20:22.00</t>
  </si>
  <si>
    <t>20:26.00</t>
  </si>
  <si>
    <t>20:38.00</t>
  </si>
  <si>
    <t>20:42.00</t>
  </si>
  <si>
    <t>20:46.00</t>
  </si>
  <si>
    <t>08:51.01</t>
  </si>
  <si>
    <t>08:55.01</t>
  </si>
  <si>
    <t>09:00.01</t>
  </si>
  <si>
    <t>09:05.01</t>
  </si>
  <si>
    <t>09:11.01</t>
  </si>
  <si>
    <t>09:17.01</t>
  </si>
  <si>
    <t>09:24.01</t>
  </si>
  <si>
    <t>09:31.01</t>
  </si>
  <si>
    <t>09:46.01</t>
  </si>
  <si>
    <t>09:54.01</t>
  </si>
  <si>
    <t>10:03.01</t>
  </si>
  <si>
    <t>10:21.01</t>
  </si>
  <si>
    <t>10:30.01</t>
  </si>
  <si>
    <t>10:40.01</t>
  </si>
  <si>
    <t>10:50.01</t>
  </si>
  <si>
    <t>11:11.01</t>
  </si>
  <si>
    <t>11:22.01</t>
  </si>
  <si>
    <t>11:33.01</t>
  </si>
  <si>
    <t>11:44.01</t>
  </si>
  <si>
    <t>11:56.01</t>
  </si>
  <si>
    <t>12:08.01</t>
  </si>
  <si>
    <t>12:20.01</t>
  </si>
  <si>
    <t>12:33.01</t>
  </si>
  <si>
    <t>12:46.01</t>
  </si>
  <si>
    <t>13:00.01</t>
  </si>
  <si>
    <t>13:43.01</t>
  </si>
  <si>
    <t>14:13.01</t>
  </si>
  <si>
    <t>14:29.01</t>
  </si>
  <si>
    <t>14:45.01</t>
  </si>
  <si>
    <t>15:02.01</t>
  </si>
  <si>
    <t>15:19.01</t>
  </si>
  <si>
    <t>15:36.01</t>
  </si>
  <si>
    <t>15:54.01</t>
  </si>
  <si>
    <t>16:05.01</t>
  </si>
  <si>
    <t>16:12.01</t>
  </si>
  <si>
    <t>16:31.01</t>
  </si>
  <si>
    <t>16:32.01</t>
  </si>
  <si>
    <t>16:34.01</t>
  </si>
  <si>
    <t>16:43.01</t>
  </si>
  <si>
    <t>16:46.01</t>
  </si>
  <si>
    <t>16:49.01</t>
  </si>
  <si>
    <t>16:52.01</t>
  </si>
  <si>
    <t>16:59.01</t>
  </si>
  <si>
    <t>17:03.01</t>
  </si>
  <si>
    <t>17:07.01</t>
  </si>
  <si>
    <t>17:11.01</t>
  </si>
  <si>
    <t>17:12.01</t>
  </si>
  <si>
    <t>17:14.01</t>
  </si>
  <si>
    <t>17:23.01</t>
  </si>
  <si>
    <t>17:31.01</t>
  </si>
  <si>
    <t>17:39.01</t>
  </si>
  <si>
    <t>17:55.01</t>
  </si>
  <si>
    <t>18:03.01</t>
  </si>
  <si>
    <t>18:19.01</t>
  </si>
  <si>
    <t>18:27.01</t>
  </si>
  <si>
    <t>18:43.01</t>
  </si>
  <si>
    <t>18:51.01</t>
  </si>
  <si>
    <t>18:59.01</t>
  </si>
  <si>
    <t>19:07.01</t>
  </si>
  <si>
    <t>19:18.01</t>
  </si>
  <si>
    <t>19:24.01</t>
  </si>
  <si>
    <t>19:34.01</t>
  </si>
  <si>
    <t>19:38.01</t>
  </si>
  <si>
    <t>19:42.01</t>
  </si>
  <si>
    <t>19:46.01</t>
  </si>
  <si>
    <t>19:54.01</t>
  </si>
  <si>
    <t>19:58.01</t>
  </si>
  <si>
    <t>20:02.01</t>
  </si>
  <si>
    <t>20:06.01</t>
  </si>
  <si>
    <t>20:14.01</t>
  </si>
  <si>
    <t>20:18.01</t>
  </si>
  <si>
    <t>20:22.01</t>
  </si>
  <si>
    <t>20:26.01</t>
  </si>
  <si>
    <t>20:38.01</t>
  </si>
  <si>
    <t>20:42.01</t>
  </si>
  <si>
    <t>20:46.01</t>
  </si>
  <si>
    <t>12:31.00</t>
  </si>
  <si>
    <t>12:42.00</t>
  </si>
  <si>
    <t>12:54.00</t>
  </si>
  <si>
    <t>13:06.00</t>
  </si>
  <si>
    <t>13:19.00</t>
  </si>
  <si>
    <t>13:33.00</t>
  </si>
  <si>
    <t>13:47.00</t>
  </si>
  <si>
    <t>14:01.00</t>
  </si>
  <si>
    <t>14:15.00</t>
  </si>
  <si>
    <t>15:00.00</t>
  </si>
  <si>
    <t>15:16.00</t>
  </si>
  <si>
    <t>15:32.00</t>
  </si>
  <si>
    <t>15:49.00</t>
  </si>
  <si>
    <t>16:06.00</t>
  </si>
  <si>
    <t>16:24.00</t>
  </si>
  <si>
    <t>16:42.00</t>
  </si>
  <si>
    <t>17:19.00</t>
  </si>
  <si>
    <t>17:38.00</t>
  </si>
  <si>
    <t>17:58.00</t>
  </si>
  <si>
    <t>18:39.00</t>
  </si>
  <si>
    <t>19:22.00</t>
  </si>
  <si>
    <t>19:44.00</t>
  </si>
  <si>
    <t>20:28.00</t>
  </si>
  <si>
    <t>20:50.00</t>
  </si>
  <si>
    <t>21:34.00</t>
  </si>
  <si>
    <t>22:20.00</t>
  </si>
  <si>
    <t>22:45.00</t>
  </si>
  <si>
    <t>23:10.00</t>
  </si>
  <si>
    <t>23:35.00</t>
  </si>
  <si>
    <t>24:00.00</t>
  </si>
  <si>
    <t>24:05.00</t>
  </si>
  <si>
    <t>24:10.00</t>
  </si>
  <si>
    <t>24:15.00</t>
  </si>
  <si>
    <t>24:20.00</t>
  </si>
  <si>
    <t>24:26.00</t>
  </si>
  <si>
    <t>24:32.00</t>
  </si>
  <si>
    <t>24:38.00</t>
  </si>
  <si>
    <t>24:44.00</t>
  </si>
  <si>
    <t>24:50.00</t>
  </si>
  <si>
    <t>24:57.00</t>
  </si>
  <si>
    <t>25:04.00</t>
  </si>
  <si>
    <t>25:11.00</t>
  </si>
  <si>
    <t>25:18.00</t>
  </si>
  <si>
    <t>25:25.00</t>
  </si>
  <si>
    <t>25:32.00</t>
  </si>
  <si>
    <t>25:39.00</t>
  </si>
  <si>
    <t>25:41.00</t>
  </si>
  <si>
    <t>25:43.00</t>
  </si>
  <si>
    <t>25:45.00</t>
  </si>
  <si>
    <t>25:47.00</t>
  </si>
  <si>
    <t>25:50.00</t>
  </si>
  <si>
    <t>25:55.00</t>
  </si>
  <si>
    <t>26:05.00</t>
  </si>
  <si>
    <t>26:15.00</t>
  </si>
  <si>
    <t>26:25.00</t>
  </si>
  <si>
    <t>26:35.00</t>
  </si>
  <si>
    <t>26:45.00</t>
  </si>
  <si>
    <t>26:55.00</t>
  </si>
  <si>
    <t>27:05.00</t>
  </si>
  <si>
    <t>27:15.00</t>
  </si>
  <si>
    <t>27:25.00</t>
  </si>
  <si>
    <t>27:35.00</t>
  </si>
  <si>
    <t>27:45.00</t>
  </si>
  <si>
    <t>27:55.00</t>
  </si>
  <si>
    <t>27:56.00</t>
  </si>
  <si>
    <t>28:00.00</t>
  </si>
  <si>
    <t>28:04.00</t>
  </si>
  <si>
    <t>28:08.00</t>
  </si>
  <si>
    <t>28:12.00</t>
  </si>
  <si>
    <t>28:16.00</t>
  </si>
  <si>
    <t>28:20.00</t>
  </si>
  <si>
    <t>28:24.00</t>
  </si>
  <si>
    <t>28:28.00</t>
  </si>
  <si>
    <t>28:32.00</t>
  </si>
  <si>
    <t>28:36.00</t>
  </si>
  <si>
    <t>28:40.00</t>
  </si>
  <si>
    <t>28:44.00</t>
  </si>
  <si>
    <t>28:48.00</t>
  </si>
  <si>
    <t>28:52.00</t>
  </si>
  <si>
    <t>28:56.00</t>
  </si>
  <si>
    <t>29:00.00</t>
  </si>
  <si>
    <t>29:04.00</t>
  </si>
  <si>
    <t>29:08.00</t>
  </si>
  <si>
    <t>29:12.00</t>
  </si>
  <si>
    <t>29:16.00</t>
  </si>
  <si>
    <t>29:20.00</t>
  </si>
  <si>
    <t>29:24.00</t>
  </si>
  <si>
    <t>29:28.00</t>
  </si>
  <si>
    <t>12:31.01</t>
  </si>
  <si>
    <t>12:42.01</t>
  </si>
  <si>
    <t>12:54.01</t>
  </si>
  <si>
    <t>13:06.01</t>
  </si>
  <si>
    <t>13:19.01</t>
  </si>
  <si>
    <t>13:33.01</t>
  </si>
  <si>
    <t>13:47.01</t>
  </si>
  <si>
    <t>14:01.01</t>
  </si>
  <si>
    <t>14:15.01</t>
  </si>
  <si>
    <t>15:00.01</t>
  </si>
  <si>
    <t>15:16.01</t>
  </si>
  <si>
    <t>15:32.01</t>
  </si>
  <si>
    <t>15:49.01</t>
  </si>
  <si>
    <t>16:06.01</t>
  </si>
  <si>
    <t>16:24.01</t>
  </si>
  <si>
    <t>16:42.01</t>
  </si>
  <si>
    <t>17:19.01</t>
  </si>
  <si>
    <t>17:38.01</t>
  </si>
  <si>
    <t>17:58.01</t>
  </si>
  <si>
    <t>18:39.01</t>
  </si>
  <si>
    <t>19:22.01</t>
  </si>
  <si>
    <t>19:44.01</t>
  </si>
  <si>
    <t>20:28.01</t>
  </si>
  <si>
    <t>20:50.01</t>
  </si>
  <si>
    <t>21:34.01</t>
  </si>
  <si>
    <t>22:20.01</t>
  </si>
  <si>
    <t>22:45.01</t>
  </si>
  <si>
    <t>23:10.01</t>
  </si>
  <si>
    <t>23:35.01</t>
  </si>
  <si>
    <t>24:00.01</t>
  </si>
  <si>
    <t>24:05.01</t>
  </si>
  <si>
    <t>24:10.01</t>
  </si>
  <si>
    <t>24:15.01</t>
  </si>
  <si>
    <t>24:20.01</t>
  </si>
  <si>
    <t>24:26.01</t>
  </si>
  <si>
    <t>24:32.01</t>
  </si>
  <si>
    <t>24:38.01</t>
  </si>
  <si>
    <t>24:44.01</t>
  </si>
  <si>
    <t>24:50.01</t>
  </si>
  <si>
    <t>24:57.01</t>
  </si>
  <si>
    <t>25:04.01</t>
  </si>
  <si>
    <t>25:11.01</t>
  </si>
  <si>
    <t>25:18.01</t>
  </si>
  <si>
    <t>25:25.01</t>
  </si>
  <si>
    <t>25:32.01</t>
  </si>
  <si>
    <t>25:39.01</t>
  </si>
  <si>
    <t>25:41.01</t>
  </si>
  <si>
    <t>25:43.01</t>
  </si>
  <si>
    <t>25:45.01</t>
  </si>
  <si>
    <t>25:47.01</t>
  </si>
  <si>
    <t>25:50.01</t>
  </si>
  <si>
    <t>25:55.01</t>
  </si>
  <si>
    <t>26:05.01</t>
  </si>
  <si>
    <t>26:15.01</t>
  </si>
  <si>
    <t>26:25.01</t>
  </si>
  <si>
    <t>26:35.01</t>
  </si>
  <si>
    <t>26:45.01</t>
  </si>
  <si>
    <t>26:55.01</t>
  </si>
  <si>
    <t>27:05.01</t>
  </si>
  <si>
    <t>27:15.01</t>
  </si>
  <si>
    <t>27:25.01</t>
  </si>
  <si>
    <t>27:35.01</t>
  </si>
  <si>
    <t>27:45.01</t>
  </si>
  <si>
    <t>27:55.01</t>
  </si>
  <si>
    <t>27:56.01</t>
  </si>
  <si>
    <t>28:00.01</t>
  </si>
  <si>
    <t>28:04.01</t>
  </si>
  <si>
    <t>28:08.01</t>
  </si>
  <si>
    <t>28:12.01</t>
  </si>
  <si>
    <t>28:16.01</t>
  </si>
  <si>
    <t>28:20.01</t>
  </si>
  <si>
    <t>28:24.01</t>
  </si>
  <si>
    <t>28:28.01</t>
  </si>
  <si>
    <t>28:32.01</t>
  </si>
  <si>
    <t>28:36.01</t>
  </si>
  <si>
    <t>28:40.01</t>
  </si>
  <si>
    <t>28:44.01</t>
  </si>
  <si>
    <t>28:48.01</t>
  </si>
  <si>
    <t>28:52.01</t>
  </si>
  <si>
    <t>28:56.01</t>
  </si>
  <si>
    <t>29:00.01</t>
  </si>
  <si>
    <t>29:04.01</t>
  </si>
  <si>
    <t>29:08.01</t>
  </si>
  <si>
    <t>29:12.01</t>
  </si>
  <si>
    <t>29:16.01</t>
  </si>
  <si>
    <t>29:20.01</t>
  </si>
  <si>
    <t>29:24.01</t>
  </si>
  <si>
    <t>29:28.01</t>
  </si>
  <si>
    <t xml:space="preserve"> VI ступень</t>
  </si>
  <si>
    <t>5. Стрельба</t>
  </si>
  <si>
    <r>
      <t>Юноши</t>
    </r>
    <r>
      <rPr>
        <sz val="12"/>
        <color indexed="12"/>
        <rFont val="Arial Cyr"/>
        <family val="2"/>
      </rPr>
      <t xml:space="preserve"> (14-15 лет) (15.03.10-14.03.08) (V ступень)</t>
    </r>
  </si>
  <si>
    <r>
      <t>Девушки</t>
    </r>
    <r>
      <rPr>
        <sz val="12"/>
        <color indexed="12"/>
        <rFont val="Arial Cyr"/>
        <family val="2"/>
      </rPr>
      <t xml:space="preserve"> (14-15 лет) (15.03.10-14.03.08) (V ступень)</t>
    </r>
  </si>
  <si>
    <r>
      <t>Юноши</t>
    </r>
    <r>
      <rPr>
        <sz val="12"/>
        <color indexed="12"/>
        <rFont val="Arial Cyr"/>
        <family val="2"/>
      </rPr>
      <t xml:space="preserve"> (16-17 лет) (15.03.08-14.03.06) ( VI ступень)</t>
    </r>
  </si>
  <si>
    <r>
      <t>Девушки</t>
    </r>
    <r>
      <rPr>
        <sz val="12"/>
        <color indexed="12"/>
        <rFont val="Arial Cyr"/>
        <family val="2"/>
      </rPr>
      <t xml:space="preserve"> (16-17 лет) (15.03.08-14.03.06) ( VI ступень)</t>
    </r>
  </si>
  <si>
    <t>Шечков Ярослав</t>
  </si>
  <si>
    <t>Волкова Карина</t>
  </si>
  <si>
    <t>Асташкин Михаил</t>
  </si>
  <si>
    <t>Лебедева Валерия</t>
  </si>
  <si>
    <t>Митрошин Илья</t>
  </si>
  <si>
    <t>Тепляков Андрей</t>
  </si>
  <si>
    <t>Абрамов Данила</t>
  </si>
  <si>
    <t>Калмыкова Виктория</t>
  </si>
  <si>
    <t>Сатимова Зоя</t>
  </si>
  <si>
    <t>Палагина Анастасия</t>
  </si>
  <si>
    <t>14-15 лет</t>
  </si>
  <si>
    <t>Гришанов Алексей</t>
  </si>
  <si>
    <t>Муратов Николай</t>
  </si>
  <si>
    <t>Косарева Виктория</t>
  </si>
  <si>
    <t xml:space="preserve">Шашин Егор </t>
  </si>
  <si>
    <t xml:space="preserve">Бурцев Артём </t>
  </si>
  <si>
    <t xml:space="preserve">Гордеев Иван </t>
  </si>
  <si>
    <t xml:space="preserve">Николаев Александр </t>
  </si>
  <si>
    <t xml:space="preserve">Круппа Марина </t>
  </si>
  <si>
    <t xml:space="preserve">Чирва Алена </t>
  </si>
  <si>
    <t>Тюкова Елизавета</t>
  </si>
  <si>
    <t>Левин Добрыня</t>
  </si>
  <si>
    <t>Карпов Владимир</t>
  </si>
  <si>
    <t>Дорофеева Дарья</t>
  </si>
  <si>
    <t>Морозова Злата</t>
  </si>
  <si>
    <t>Лихачев Илья</t>
  </si>
  <si>
    <t>Афанасьев Денис</t>
  </si>
  <si>
    <t>Архипова Кристина</t>
  </si>
  <si>
    <t>Дрожжина Анна</t>
  </si>
  <si>
    <t>Глухов Максим</t>
  </si>
  <si>
    <t>Грибанов Александр</t>
  </si>
  <si>
    <t>Архипов Владимир</t>
  </si>
  <si>
    <t>Леонов Артем</t>
  </si>
  <si>
    <t>Левковский Денис</t>
  </si>
  <si>
    <t xml:space="preserve">Акимова Елена </t>
  </si>
  <si>
    <t xml:space="preserve">Семенова Алина </t>
  </si>
  <si>
    <t xml:space="preserve">Челышкова Яна </t>
  </si>
  <si>
    <t xml:space="preserve">Жаворонков Семен </t>
  </si>
  <si>
    <t xml:space="preserve">Шишов Данила </t>
  </si>
  <si>
    <t xml:space="preserve">Емелин Даниил </t>
  </si>
  <si>
    <t>м5</t>
  </si>
  <si>
    <t xml:space="preserve">Быстров Никита </t>
  </si>
  <si>
    <t xml:space="preserve">Васин Андрей </t>
  </si>
  <si>
    <t xml:space="preserve">Курутов Кирилл </t>
  </si>
  <si>
    <t xml:space="preserve">Новожилова Ксения </t>
  </si>
  <si>
    <t xml:space="preserve">Ионова Татьяна </t>
  </si>
  <si>
    <t xml:space="preserve">Дружинина Ксения </t>
  </si>
  <si>
    <t xml:space="preserve">Гаврилов Михаил </t>
  </si>
  <si>
    <t xml:space="preserve">Животовский Роман </t>
  </si>
  <si>
    <t xml:space="preserve">Салов Артем </t>
  </si>
  <si>
    <t xml:space="preserve">Новикова Виктория </t>
  </si>
  <si>
    <t xml:space="preserve">Катаева Арина </t>
  </si>
  <si>
    <t xml:space="preserve">Пиголкина Милена </t>
  </si>
  <si>
    <t xml:space="preserve">Карпова София </t>
  </si>
  <si>
    <t xml:space="preserve">Маслакова Августа </t>
  </si>
  <si>
    <t xml:space="preserve">Селиверстов Владислав </t>
  </si>
  <si>
    <t>м6</t>
  </si>
  <si>
    <t xml:space="preserve">Макаров Антон </t>
  </si>
  <si>
    <t xml:space="preserve">Сочнев Юрий </t>
  </si>
  <si>
    <t xml:space="preserve">Лукин Архип </t>
  </si>
  <si>
    <t xml:space="preserve">Юрина Арина </t>
  </si>
  <si>
    <t xml:space="preserve">Скрипец Дарья </t>
  </si>
  <si>
    <t xml:space="preserve">Дементьева Юлия </t>
  </si>
  <si>
    <t xml:space="preserve">Кораблев Данила </t>
  </si>
  <si>
    <t xml:space="preserve">Каргапольцев Иван </t>
  </si>
  <si>
    <t xml:space="preserve">Пономарева Дарья </t>
  </si>
  <si>
    <t xml:space="preserve">Кондратьева Дарья </t>
  </si>
  <si>
    <t xml:space="preserve">Титова Дарья </t>
  </si>
  <si>
    <t xml:space="preserve">Пульчева Татьяна </t>
  </si>
  <si>
    <t xml:space="preserve">Жаров Илья </t>
  </si>
  <si>
    <t xml:space="preserve">15 марта 2024 г.                                     </t>
  </si>
  <si>
    <r>
      <t>Зимний Фестиваль ВФСК "ГТО"</t>
    </r>
    <r>
      <rPr>
        <sz val="16"/>
        <rFont val="Arial Cyr"/>
        <family val="0"/>
      </rPr>
      <t xml:space="preserve"> (среди населения V и VI ступеней)
(Владимирская область)</t>
    </r>
  </si>
  <si>
    <r>
      <t xml:space="preserve">Юноши (14-15 лет)   </t>
    </r>
    <r>
      <rPr>
        <b/>
        <sz val="12"/>
        <color indexed="10"/>
        <rFont val="Arial Cyr"/>
        <family val="0"/>
      </rPr>
      <t>(V ступень)</t>
    </r>
  </si>
  <si>
    <r>
      <t xml:space="preserve">Юноши (16-17 лет)   </t>
    </r>
    <r>
      <rPr>
        <b/>
        <sz val="12"/>
        <color indexed="10"/>
        <rFont val="Arial Cyr"/>
        <family val="0"/>
      </rPr>
      <t>( VI ступень)</t>
    </r>
  </si>
  <si>
    <r>
      <t xml:space="preserve">Девушки (14-15 лет)    </t>
    </r>
    <r>
      <rPr>
        <b/>
        <sz val="12"/>
        <color indexed="10"/>
        <rFont val="Arial Cyr"/>
        <family val="0"/>
      </rPr>
      <t>(V ступень)</t>
    </r>
  </si>
  <si>
    <r>
      <t xml:space="preserve">Девушки (16-17 лет)   </t>
    </r>
    <r>
      <rPr>
        <b/>
        <sz val="12"/>
        <color indexed="10"/>
        <rFont val="Arial Cyr"/>
        <family val="0"/>
      </rPr>
      <t>( VI ступень)</t>
    </r>
  </si>
  <si>
    <t>Суздальский р-н</t>
  </si>
  <si>
    <t xml:space="preserve">Сирко Никита </t>
  </si>
  <si>
    <t>Бородин Олег</t>
  </si>
  <si>
    <t xml:space="preserve">Егерева Екатерина </t>
  </si>
  <si>
    <t xml:space="preserve">Киселева Софья </t>
  </si>
  <si>
    <t xml:space="preserve">Ермолина Мария </t>
  </si>
  <si>
    <t xml:space="preserve">Елисеева Вероника </t>
  </si>
  <si>
    <t xml:space="preserve">Гусев Артем </t>
  </si>
  <si>
    <t xml:space="preserve">Герасимов Александр </t>
  </si>
  <si>
    <t xml:space="preserve">15 марта 20243 г.                                     </t>
  </si>
  <si>
    <t>Жаврова Кристина</t>
  </si>
  <si>
    <t>Макковеева Валерия</t>
  </si>
  <si>
    <t>Коноплёв Алексей</t>
  </si>
  <si>
    <t>Ремнёв Матвей</t>
  </si>
  <si>
    <t>Сорокин Николай</t>
  </si>
  <si>
    <t>Сорокин Вадим</t>
  </si>
  <si>
    <t>Перепёлкина Яна</t>
  </si>
  <si>
    <t>Слабков Матвей</t>
  </si>
  <si>
    <t>Байдулин Ярослав</t>
  </si>
  <si>
    <t>Чванов Максим</t>
  </si>
  <si>
    <t>Грездов Кирилл</t>
  </si>
  <si>
    <t>Калин Никита</t>
  </si>
  <si>
    <t>Чеснова Арина</t>
  </si>
  <si>
    <t>Гуськова Оксана</t>
  </si>
  <si>
    <t>Сафонова Валерия</t>
  </si>
  <si>
    <t xml:space="preserve">Болотов Даниил </t>
  </si>
  <si>
    <t>Зеленова Полина</t>
  </si>
  <si>
    <t>Ковровский р-н</t>
  </si>
  <si>
    <t>Логинов Алексей</t>
  </si>
  <si>
    <t>Кондратенко Анастасия</t>
  </si>
  <si>
    <t>Пантелеева Дарья</t>
  </si>
  <si>
    <t>Белова Елена</t>
  </si>
  <si>
    <t>08:24.00</t>
  </si>
  <si>
    <t>09:50.00</t>
  </si>
  <si>
    <t>08:57.00</t>
  </si>
  <si>
    <t>09:09.4</t>
  </si>
  <si>
    <t>08:43.01</t>
  </si>
  <si>
    <t>09:48.01</t>
  </si>
  <si>
    <t>10:43.01</t>
  </si>
  <si>
    <t>08:53.01</t>
  </si>
  <si>
    <t>09:04.01</t>
  </si>
  <si>
    <t>09:43.01</t>
  </si>
  <si>
    <t>11:10.00</t>
  </si>
  <si>
    <t>10:28.01</t>
  </si>
  <si>
    <t>09:27.01</t>
  </si>
  <si>
    <t>13:24.01</t>
  </si>
  <si>
    <t>13:38.01</t>
  </si>
  <si>
    <t>13:31.01</t>
  </si>
  <si>
    <t>18:21.01</t>
  </si>
  <si>
    <t>15:31.01</t>
  </si>
  <si>
    <t>16:39.01</t>
  </si>
  <si>
    <t>17:26.01</t>
  </si>
  <si>
    <t>10:51.01</t>
  </si>
  <si>
    <t>09:45.01</t>
  </si>
  <si>
    <t>09:47.01</t>
  </si>
  <si>
    <t>10:58.01</t>
  </si>
  <si>
    <t>10:02.01</t>
  </si>
  <si>
    <t>12:05.01</t>
  </si>
  <si>
    <t>11:02.01</t>
  </si>
  <si>
    <t>10:37.00</t>
  </si>
  <si>
    <t>10:37.01</t>
  </si>
  <si>
    <t>10:49.01</t>
  </si>
  <si>
    <t>11:08.01</t>
  </si>
  <si>
    <t>14:52.01</t>
  </si>
  <si>
    <t>17:54.01</t>
  </si>
  <si>
    <t>09:56.01</t>
  </si>
  <si>
    <t>11:25.01</t>
  </si>
  <si>
    <t>09:57.01</t>
  </si>
  <si>
    <t>09:58.01</t>
  </si>
  <si>
    <t>11:15.01</t>
  </si>
  <si>
    <t>11:12.01</t>
  </si>
  <si>
    <t>14:36.01</t>
  </si>
  <si>
    <t>11:18.01</t>
  </si>
  <si>
    <t>11:46.01</t>
  </si>
  <si>
    <t>14:25.01</t>
  </si>
  <si>
    <t>18:14.01</t>
  </si>
  <si>
    <t>19:37.01</t>
  </si>
  <si>
    <t>21:09.01</t>
  </si>
  <si>
    <t>21:50.01</t>
  </si>
  <si>
    <t>23:02.01</t>
  </si>
  <si>
    <t>15:50.01</t>
  </si>
  <si>
    <t>14:05.01</t>
  </si>
  <si>
    <t>15:26.01</t>
  </si>
  <si>
    <t>15:10.01</t>
  </si>
  <si>
    <t>19:28.01</t>
  </si>
  <si>
    <t>16:09.01</t>
  </si>
  <si>
    <t>15:40.01</t>
  </si>
  <si>
    <t>20:39.01</t>
  </si>
  <si>
    <t>20:08.01</t>
  </si>
  <si>
    <t>25:17.01</t>
  </si>
  <si>
    <t>23:58.01</t>
  </si>
  <si>
    <t>30:04.01</t>
  </si>
  <si>
    <t>33:13.01</t>
  </si>
  <si>
    <t>33:47.01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</si>
</sst>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mmm/yyyy"/>
    <numFmt numFmtId="184" formatCode="[$-FC19]d\ mmmm\ yyyy\ &quot;г.&quot;"/>
    <numFmt numFmtId="185" formatCode="[$-F400]h:mm:ss\ AM/PM"/>
    <numFmt numFmtId="186" formatCode="mm:ss.0;@"/>
    <numFmt numFmtId="187" formatCode="h/mm:ss.0"/>
    <numFmt numFmtId="188" formatCode="h:mm:ss;@"/>
    <numFmt numFmtId="189" formatCode="[$€-2]\ ###,000_);[Red]\([$€-2]\ ###,000\)"/>
    <numFmt numFmtId="190" formatCode="h:mm;@"/>
  </numFmts>
  <fonts count="8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b/>
      <sz val="14"/>
      <name val="Arial Cyr"/>
      <family val="0"/>
    </font>
    <font>
      <b/>
      <sz val="10"/>
      <color indexed="10"/>
      <name val="Arial"/>
      <family val="2"/>
    </font>
    <font>
      <sz val="12"/>
      <name val="Arial Cyr"/>
      <family val="0"/>
    </font>
    <font>
      <b/>
      <sz val="12"/>
      <color indexed="12"/>
      <name val="Arial Cyr"/>
      <family val="2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 Cyr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 Cyr"/>
      <family val="0"/>
    </font>
    <font>
      <b/>
      <sz val="9"/>
      <color indexed="10"/>
      <name val="Arial Cyr"/>
      <family val="2"/>
    </font>
    <font>
      <b/>
      <sz val="10"/>
      <color indexed="9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b/>
      <sz val="12"/>
      <color indexed="60"/>
      <name val="Arial Cyr"/>
      <family val="2"/>
    </font>
    <font>
      <sz val="12"/>
      <color indexed="60"/>
      <name val="Arial Cyr"/>
      <family val="2"/>
    </font>
    <font>
      <b/>
      <sz val="10"/>
      <color indexed="60"/>
      <name val="Arial Cyr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Times New Roman"/>
      <family val="0"/>
    </font>
    <font>
      <sz val="10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53">
      <alignment/>
      <protection/>
    </xf>
    <xf numFmtId="0" fontId="4" fillId="34" borderId="12" xfId="53" applyFont="1" applyFill="1" applyBorder="1" applyAlignment="1">
      <alignment horizontal="center"/>
      <protection/>
    </xf>
    <xf numFmtId="0" fontId="4" fillId="0" borderId="0" xfId="53" applyFont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3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35" borderId="10" xfId="0" applyFont="1" applyFill="1" applyBorder="1" applyAlignment="1">
      <alignment horizontal="left" vertical="center" indent="3"/>
    </xf>
    <xf numFmtId="0" fontId="11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6" borderId="10" xfId="0" applyFont="1" applyFill="1" applyBorder="1" applyAlignment="1">
      <alignment/>
    </xf>
    <xf numFmtId="0" fontId="13" fillId="37" borderId="18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37" borderId="20" xfId="53" applyFont="1" applyFill="1" applyBorder="1" applyAlignment="1">
      <alignment horizontal="center"/>
      <protection/>
    </xf>
    <xf numFmtId="0" fontId="24" fillId="37" borderId="10" xfId="53" applyFont="1" applyFill="1" applyBorder="1" applyAlignment="1">
      <alignment horizontal="center"/>
      <protection/>
    </xf>
    <xf numFmtId="0" fontId="26" fillId="34" borderId="12" xfId="53" applyFont="1" applyFill="1" applyBorder="1" applyAlignment="1">
      <alignment horizontal="center"/>
      <protection/>
    </xf>
    <xf numFmtId="0" fontId="26" fillId="34" borderId="21" xfId="53" applyFont="1" applyFill="1" applyBorder="1" applyAlignment="1">
      <alignment horizontal="center"/>
      <protection/>
    </xf>
    <xf numFmtId="0" fontId="27" fillId="34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 wrapText="1"/>
    </xf>
    <xf numFmtId="0" fontId="15" fillId="34" borderId="12" xfId="53" applyFont="1" applyFill="1" applyBorder="1" applyAlignment="1">
      <alignment horizontal="center"/>
      <protection/>
    </xf>
    <xf numFmtId="0" fontId="15" fillId="34" borderId="21" xfId="53" applyFont="1" applyFill="1" applyBorder="1" applyAlignment="1">
      <alignment horizontal="center"/>
      <protection/>
    </xf>
    <xf numFmtId="0" fontId="26" fillId="0" borderId="22" xfId="53" applyFont="1" applyBorder="1" applyAlignment="1">
      <alignment horizontal="center"/>
      <protection/>
    </xf>
    <xf numFmtId="0" fontId="26" fillId="34" borderId="12" xfId="53" applyFont="1" applyFill="1" applyBorder="1" applyAlignment="1">
      <alignment horizontal="center"/>
      <protection/>
    </xf>
    <xf numFmtId="0" fontId="5" fillId="37" borderId="20" xfId="53" applyFont="1" applyFill="1" applyBorder="1" applyAlignment="1">
      <alignment horizontal="center"/>
      <protection/>
    </xf>
    <xf numFmtId="0" fontId="5" fillId="34" borderId="12" xfId="53" applyFill="1" applyBorder="1">
      <alignment/>
      <protection/>
    </xf>
    <xf numFmtId="0" fontId="26" fillId="34" borderId="21" xfId="53" applyFont="1" applyFill="1" applyBorder="1" applyAlignment="1">
      <alignment horizontal="center"/>
      <protection/>
    </xf>
    <xf numFmtId="0" fontId="5" fillId="0" borderId="14" xfId="53" applyBorder="1">
      <alignment/>
      <protection/>
    </xf>
    <xf numFmtId="0" fontId="15" fillId="34" borderId="12" xfId="53" applyNumberFormat="1" applyFont="1" applyFill="1" applyBorder="1" applyAlignment="1">
      <alignment horizontal="center" vertical="center"/>
      <protection/>
    </xf>
    <xf numFmtId="0" fontId="4" fillId="34" borderId="12" xfId="53" applyNumberFormat="1" applyFont="1" applyFill="1" applyBorder="1" applyAlignment="1">
      <alignment vertical="center"/>
      <protection/>
    </xf>
    <xf numFmtId="0" fontId="24" fillId="34" borderId="21" xfId="53" applyNumberFormat="1" applyFont="1" applyFill="1" applyBorder="1" applyAlignment="1">
      <alignment horizontal="center" vertical="center"/>
      <protection/>
    </xf>
    <xf numFmtId="0" fontId="24" fillId="34" borderId="12" xfId="53" applyFont="1" applyFill="1" applyBorder="1" applyAlignment="1">
      <alignment horizontal="center"/>
      <protection/>
    </xf>
    <xf numFmtId="0" fontId="5" fillId="0" borderId="20" xfId="53" applyBorder="1" applyAlignment="1">
      <alignment horizont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28" fillId="40" borderId="20" xfId="0" applyNumberFormat="1" applyFont="1" applyFill="1" applyBorder="1" applyAlignment="1">
      <alignment horizontal="center" vertical="center" wrapText="1"/>
    </xf>
    <xf numFmtId="0" fontId="28" fillId="41" borderId="20" xfId="0" applyNumberFormat="1" applyFont="1" applyFill="1" applyBorder="1" applyAlignment="1">
      <alignment horizontal="center" vertical="center" wrapText="1"/>
    </xf>
    <xf numFmtId="0" fontId="28" fillId="36" borderId="20" xfId="0" applyNumberFormat="1" applyFont="1" applyFill="1" applyBorder="1" applyAlignment="1">
      <alignment horizontal="center" vertical="center" wrapText="1"/>
    </xf>
    <xf numFmtId="0" fontId="5" fillId="0" borderId="20" xfId="53" applyBorder="1">
      <alignment/>
      <protection/>
    </xf>
    <xf numFmtId="0" fontId="26" fillId="0" borderId="23" xfId="53" applyFont="1" applyBorder="1" applyAlignment="1">
      <alignment horizontal="center"/>
      <protection/>
    </xf>
    <xf numFmtId="0" fontId="15" fillId="34" borderId="10" xfId="53" applyNumberFormat="1" applyFont="1" applyFill="1" applyBorder="1" applyAlignment="1">
      <alignment horizontal="center" vertical="center"/>
      <protection/>
    </xf>
    <xf numFmtId="0" fontId="26" fillId="0" borderId="20" xfId="53" applyFont="1" applyBorder="1" applyAlignment="1">
      <alignment horizontal="center"/>
      <protection/>
    </xf>
    <xf numFmtId="0" fontId="24" fillId="34" borderId="12" xfId="53" applyFont="1" applyFill="1" applyBorder="1" applyAlignment="1">
      <alignment horizontal="center"/>
      <protection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6" fillId="0" borderId="14" xfId="53" applyNumberFormat="1" applyFont="1" applyBorder="1">
      <alignment/>
      <protection/>
    </xf>
    <xf numFmtId="0" fontId="24" fillId="34" borderId="12" xfId="53" applyNumberFormat="1" applyFont="1" applyFill="1" applyBorder="1" applyAlignment="1">
      <alignment vertical="center"/>
      <protection/>
    </xf>
    <xf numFmtId="0" fontId="26" fillId="0" borderId="20" xfId="53" applyNumberFormat="1" applyFont="1" applyBorder="1">
      <alignment/>
      <protection/>
    </xf>
    <xf numFmtId="0" fontId="26" fillId="34" borderId="12" xfId="53" applyFont="1" applyFill="1" applyBorder="1">
      <alignment/>
      <protection/>
    </xf>
    <xf numFmtId="0" fontId="26" fillId="0" borderId="14" xfId="53" applyFont="1" applyBorder="1">
      <alignment/>
      <protection/>
    </xf>
    <xf numFmtId="0" fontId="26" fillId="0" borderId="20" xfId="53" applyFont="1" applyBorder="1">
      <alignment/>
      <protection/>
    </xf>
    <xf numFmtId="0" fontId="26" fillId="0" borderId="22" xfId="53" applyFont="1" applyBorder="1" applyAlignment="1">
      <alignment horizontal="center"/>
      <protection/>
    </xf>
    <xf numFmtId="0" fontId="24" fillId="34" borderId="21" xfId="53" applyNumberFormat="1" applyFont="1" applyFill="1" applyBorder="1" applyAlignment="1">
      <alignment horizontal="center" vertical="center"/>
      <protection/>
    </xf>
    <xf numFmtId="0" fontId="26" fillId="0" borderId="23" xfId="53" applyFont="1" applyBorder="1" applyAlignment="1">
      <alignment horizontal="center"/>
      <protection/>
    </xf>
    <xf numFmtId="0" fontId="4" fillId="0" borderId="0" xfId="53" applyFont="1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4" fillId="34" borderId="12" xfId="53" applyNumberFormat="1" applyFont="1" applyFill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/>
      <protection/>
    </xf>
    <xf numFmtId="0" fontId="15" fillId="34" borderId="10" xfId="53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41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34" borderId="12" xfId="53" applyNumberFormat="1" applyFont="1" applyFill="1" applyBorder="1" applyAlignment="1">
      <alignment vertical="center"/>
      <protection/>
    </xf>
    <xf numFmtId="0" fontId="26" fillId="34" borderId="12" xfId="53" applyFont="1" applyFill="1" applyBorder="1">
      <alignment/>
      <protection/>
    </xf>
    <xf numFmtId="0" fontId="26" fillId="0" borderId="14" xfId="53" applyNumberFormat="1" applyFont="1" applyBorder="1">
      <alignment/>
      <protection/>
    </xf>
    <xf numFmtId="0" fontId="26" fillId="0" borderId="14" xfId="53" applyFont="1" applyBorder="1">
      <alignment/>
      <protection/>
    </xf>
    <xf numFmtId="0" fontId="26" fillId="0" borderId="20" xfId="53" applyFont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26" fillId="0" borderId="20" xfId="53" applyFont="1" applyBorder="1" applyAlignment="1">
      <alignment horizontal="center"/>
      <protection/>
    </xf>
    <xf numFmtId="0" fontId="5" fillId="0" borderId="23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4" fillId="34" borderId="12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1" fontId="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  <protection/>
    </xf>
    <xf numFmtId="4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21" fontId="28" fillId="0" borderId="20" xfId="0" applyNumberFormat="1" applyFont="1" applyFill="1" applyBorder="1" applyAlignment="1">
      <alignment horizontal="center" vertical="center" wrapText="1"/>
    </xf>
    <xf numFmtId="21" fontId="5" fillId="0" borderId="20" xfId="0" applyNumberFormat="1" applyFont="1" applyFill="1" applyBorder="1" applyAlignment="1">
      <alignment horizontal="center" vertical="center" wrapText="1"/>
    </xf>
    <xf numFmtId="0" fontId="5" fillId="0" borderId="25" xfId="53" applyNumberFormat="1" applyBorder="1">
      <alignment/>
      <protection/>
    </xf>
    <xf numFmtId="0" fontId="4" fillId="34" borderId="26" xfId="53" applyNumberFormat="1" applyFont="1" applyFill="1" applyBorder="1" applyAlignment="1">
      <alignment vertical="center"/>
      <protection/>
    </xf>
    <xf numFmtId="0" fontId="28" fillId="0" borderId="23" xfId="0" applyNumberFormat="1" applyFont="1" applyFill="1" applyBorder="1" applyAlignment="1">
      <alignment horizontal="center" vertical="center" wrapText="1"/>
    </xf>
    <xf numFmtId="0" fontId="15" fillId="34" borderId="21" xfId="53" applyNumberFormat="1" applyFont="1" applyFill="1" applyBorder="1" applyAlignment="1">
      <alignment horizontal="center" vertical="center"/>
      <protection/>
    </xf>
    <xf numFmtId="0" fontId="26" fillId="0" borderId="25" xfId="0" applyNumberFormat="1" applyFont="1" applyFill="1" applyBorder="1" applyAlignment="1">
      <alignment horizontal="center" vertical="center" wrapText="1"/>
    </xf>
    <xf numFmtId="0" fontId="24" fillId="34" borderId="26" xfId="53" applyNumberFormat="1" applyFont="1" applyFill="1" applyBorder="1" applyAlignment="1">
      <alignment vertical="center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26" fillId="0" borderId="25" xfId="53" applyFont="1" applyBorder="1">
      <alignment/>
      <protection/>
    </xf>
    <xf numFmtId="0" fontId="24" fillId="34" borderId="26" xfId="53" applyNumberFormat="1" applyFont="1" applyFill="1" applyBorder="1" applyAlignment="1">
      <alignment vertical="center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5" xfId="53" applyFont="1" applyBorder="1">
      <alignment/>
      <protection/>
    </xf>
    <xf numFmtId="0" fontId="5" fillId="0" borderId="20" xfId="53" applyNumberFormat="1" applyFont="1" applyBorder="1" applyAlignment="1">
      <alignment horizontal="center"/>
      <protection/>
    </xf>
    <xf numFmtId="0" fontId="24" fillId="34" borderId="26" xfId="53" applyFont="1" applyFill="1" applyBorder="1" applyAlignment="1">
      <alignment horizontal="center"/>
      <protection/>
    </xf>
    <xf numFmtId="45" fontId="0" fillId="0" borderId="10" xfId="0" applyNumberFormat="1" applyFont="1" applyBorder="1" applyAlignment="1" applyProtection="1">
      <alignment horizontal="center" vertical="center"/>
      <protection locked="0"/>
    </xf>
    <xf numFmtId="0" fontId="19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35" borderId="10" xfId="0" applyFont="1" applyFill="1" applyBorder="1" applyAlignment="1">
      <alignment horizontal="left" vertical="center" indent="2"/>
    </xf>
    <xf numFmtId="0" fontId="38" fillId="35" borderId="10" xfId="0" applyFont="1" applyFill="1" applyBorder="1" applyAlignment="1">
      <alignment horizontal="left" vertical="center" indent="2"/>
    </xf>
    <xf numFmtId="0" fontId="40" fillId="35" borderId="1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38" borderId="10" xfId="0" applyFont="1" applyFill="1" applyBorder="1" applyAlignment="1" applyProtection="1">
      <alignment vertical="center"/>
      <protection locked="0"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 applyProtection="1">
      <alignment vertical="center"/>
      <protection locked="0"/>
    </xf>
    <xf numFmtId="21" fontId="22" fillId="0" borderId="20" xfId="0" applyNumberFormat="1" applyFont="1" applyFill="1" applyBorder="1" applyAlignment="1">
      <alignment horizontal="center" vertical="center" wrapText="1"/>
    </xf>
    <xf numFmtId="21" fontId="15" fillId="36" borderId="20" xfId="0" applyNumberFormat="1" applyFont="1" applyFill="1" applyBorder="1" applyAlignment="1">
      <alignment horizontal="center" vertical="center" wrapText="1"/>
    </xf>
    <xf numFmtId="21" fontId="15" fillId="42" borderId="20" xfId="0" applyNumberFormat="1" applyFont="1" applyFill="1" applyBorder="1" applyAlignment="1">
      <alignment horizontal="center" vertical="center" wrapText="1"/>
    </xf>
    <xf numFmtId="21" fontId="15" fillId="40" borderId="20" xfId="0" applyNumberFormat="1" applyFont="1" applyFill="1" applyBorder="1" applyAlignment="1">
      <alignment horizontal="center" vertical="center" wrapText="1"/>
    </xf>
    <xf numFmtId="21" fontId="26" fillId="0" borderId="10" xfId="0" applyNumberFormat="1" applyFont="1" applyFill="1" applyBorder="1" applyAlignment="1">
      <alignment horizontal="center" vertical="center" wrapText="1"/>
    </xf>
    <xf numFmtId="21" fontId="26" fillId="0" borderId="27" xfId="0" applyNumberFormat="1" applyFont="1" applyFill="1" applyBorder="1" applyAlignment="1">
      <alignment horizontal="center" vertical="center" wrapText="1"/>
    </xf>
    <xf numFmtId="21" fontId="15" fillId="0" borderId="20" xfId="0" applyNumberFormat="1" applyFont="1" applyFill="1" applyBorder="1" applyAlignment="1">
      <alignment horizontal="center" vertical="center" wrapText="1"/>
    </xf>
    <xf numFmtId="21" fontId="22" fillId="0" borderId="10" xfId="0" applyNumberFormat="1" applyFont="1" applyFill="1" applyBorder="1" applyAlignment="1">
      <alignment horizontal="center" vertical="center" wrapText="1"/>
    </xf>
    <xf numFmtId="21" fontId="15" fillId="36" borderId="10" xfId="0" applyNumberFormat="1" applyFont="1" applyFill="1" applyBorder="1" applyAlignment="1">
      <alignment horizontal="center" vertical="center" wrapText="1"/>
    </xf>
    <xf numFmtId="21" fontId="15" fillId="42" borderId="10" xfId="0" applyNumberFormat="1" applyFont="1" applyFill="1" applyBorder="1" applyAlignment="1">
      <alignment horizontal="center" vertical="center" wrapText="1"/>
    </xf>
    <xf numFmtId="21" fontId="15" fillId="40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3" fillId="35" borderId="10" xfId="0" applyFont="1" applyFill="1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49" fontId="43" fillId="43" borderId="28" xfId="0" applyNumberFormat="1" applyFont="1" applyFill="1" applyBorder="1" applyAlignment="1" applyProtection="1">
      <alignment horizontal="center" vertical="center" wrapText="1"/>
      <protection/>
    </xf>
    <xf numFmtId="47" fontId="43" fillId="43" borderId="28" xfId="0" applyNumberFormat="1" applyFont="1" applyFill="1" applyBorder="1" applyAlignment="1" applyProtection="1">
      <alignment horizontal="center" vertical="center" wrapText="1"/>
      <protection/>
    </xf>
    <xf numFmtId="47" fontId="22" fillId="44" borderId="28" xfId="0" applyNumberFormat="1" applyFont="1" applyFill="1" applyBorder="1" applyAlignment="1" applyProtection="1">
      <alignment horizontal="center" vertical="center" wrapText="1"/>
      <protection/>
    </xf>
    <xf numFmtId="21" fontId="44" fillId="0" borderId="20" xfId="0" applyNumberFormat="1" applyFont="1" applyFill="1" applyBorder="1" applyAlignment="1">
      <alignment horizontal="center" vertical="center" wrapText="1"/>
    </xf>
    <xf numFmtId="21" fontId="44" fillId="0" borderId="10" xfId="0" applyNumberFormat="1" applyFont="1" applyFill="1" applyBorder="1" applyAlignment="1">
      <alignment horizontal="center" vertical="center" wrapText="1"/>
    </xf>
    <xf numFmtId="0" fontId="45" fillId="34" borderId="12" xfId="53" applyFont="1" applyFill="1" applyBorder="1" applyAlignment="1">
      <alignment horizontal="center"/>
      <protection/>
    </xf>
    <xf numFmtId="21" fontId="45" fillId="0" borderId="10" xfId="0" applyNumberFormat="1" applyFont="1" applyFill="1" applyBorder="1" applyAlignment="1">
      <alignment horizontal="center" vertical="center" wrapText="1"/>
    </xf>
    <xf numFmtId="21" fontId="45" fillId="36" borderId="10" xfId="0" applyNumberFormat="1" applyFont="1" applyFill="1" applyBorder="1" applyAlignment="1">
      <alignment horizontal="center" vertical="center" wrapText="1"/>
    </xf>
    <xf numFmtId="21" fontId="45" fillId="42" borderId="10" xfId="0" applyNumberFormat="1" applyFont="1" applyFill="1" applyBorder="1" applyAlignment="1">
      <alignment horizontal="center" vertical="center" wrapText="1"/>
    </xf>
    <xf numFmtId="21" fontId="45" fillId="40" borderId="10" xfId="0" applyNumberFormat="1" applyFont="1" applyFill="1" applyBorder="1" applyAlignment="1">
      <alignment horizontal="center" vertical="center" wrapText="1"/>
    </xf>
    <xf numFmtId="0" fontId="44" fillId="0" borderId="23" xfId="53" applyFont="1" applyBorder="1" applyAlignment="1">
      <alignment horizontal="center"/>
      <protection/>
    </xf>
    <xf numFmtId="21" fontId="44" fillId="0" borderId="27" xfId="0" applyNumberFormat="1" applyFont="1" applyFill="1" applyBorder="1" applyAlignment="1">
      <alignment horizontal="center" vertical="center" wrapText="1"/>
    </xf>
    <xf numFmtId="0" fontId="45" fillId="34" borderId="21" xfId="53" applyFont="1" applyFill="1" applyBorder="1" applyAlignment="1">
      <alignment horizontal="center"/>
      <protection/>
    </xf>
    <xf numFmtId="0" fontId="26" fillId="34" borderId="22" xfId="53" applyFont="1" applyFill="1" applyBorder="1" applyAlignment="1">
      <alignment horizontal="center"/>
      <protection/>
    </xf>
    <xf numFmtId="0" fontId="46" fillId="0" borderId="28" xfId="0" applyFont="1" applyFill="1" applyBorder="1" applyAlignment="1" applyProtection="1">
      <alignment horizontal="center"/>
      <protection/>
    </xf>
    <xf numFmtId="0" fontId="43" fillId="0" borderId="28" xfId="0" applyNumberFormat="1" applyFont="1" applyFill="1" applyBorder="1" applyAlignment="1" applyProtection="1">
      <alignment horizontal="center" vertical="center" wrapText="1"/>
      <protection/>
    </xf>
    <xf numFmtId="0" fontId="43" fillId="0" borderId="28" xfId="0" applyFont="1" applyFill="1" applyBorder="1" applyAlignment="1" applyProtection="1">
      <alignment horizontal="center"/>
      <protection/>
    </xf>
    <xf numFmtId="0" fontId="43" fillId="43" borderId="28" xfId="0" applyFont="1" applyFill="1" applyBorder="1" applyAlignment="1" applyProtection="1">
      <alignment horizontal="center"/>
      <protection/>
    </xf>
    <xf numFmtId="0" fontId="43" fillId="43" borderId="28" xfId="0" applyNumberFormat="1" applyFont="1" applyFill="1" applyBorder="1" applyAlignment="1" applyProtection="1">
      <alignment horizontal="center" vertical="center" wrapText="1"/>
      <protection/>
    </xf>
    <xf numFmtId="0" fontId="26" fillId="34" borderId="22" xfId="53" applyFont="1" applyFill="1" applyBorder="1" applyAlignment="1">
      <alignment horizontal="center"/>
      <protection/>
    </xf>
    <xf numFmtId="0" fontId="44" fillId="0" borderId="20" xfId="53" applyFont="1" applyBorder="1" applyAlignment="1">
      <alignment horizontal="center"/>
      <protection/>
    </xf>
    <xf numFmtId="0" fontId="45" fillId="34" borderId="12" xfId="53" applyFont="1" applyFill="1" applyBorder="1" applyAlignment="1">
      <alignment horizontal="center"/>
      <protection/>
    </xf>
    <xf numFmtId="0" fontId="44" fillId="0" borderId="20" xfId="0" applyNumberFormat="1" applyFont="1" applyFill="1" applyBorder="1" applyAlignment="1">
      <alignment horizontal="center" vertical="center" wrapText="1"/>
    </xf>
    <xf numFmtId="0" fontId="45" fillId="40" borderId="20" xfId="0" applyNumberFormat="1" applyFont="1" applyFill="1" applyBorder="1" applyAlignment="1">
      <alignment horizontal="center" vertical="center" wrapText="1"/>
    </xf>
    <xf numFmtId="0" fontId="45" fillId="41" borderId="20" xfId="0" applyNumberFormat="1" applyFont="1" applyFill="1" applyBorder="1" applyAlignment="1">
      <alignment horizontal="center" vertical="center" wrapText="1"/>
    </xf>
    <xf numFmtId="0" fontId="45" fillId="36" borderId="20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0" fontId="45" fillId="34" borderId="21" xfId="53" applyFont="1" applyFill="1" applyBorder="1" applyAlignment="1">
      <alignment horizontal="center"/>
      <protection/>
    </xf>
    <xf numFmtId="0" fontId="44" fillId="0" borderId="29" xfId="53" applyNumberFormat="1" applyFont="1" applyBorder="1">
      <alignment/>
      <protection/>
    </xf>
    <xf numFmtId="0" fontId="44" fillId="34" borderId="26" xfId="53" applyFont="1" applyFill="1" applyBorder="1">
      <alignment/>
      <protection/>
    </xf>
    <xf numFmtId="0" fontId="44" fillId="0" borderId="20" xfId="53" applyFont="1" applyBorder="1">
      <alignment/>
      <protection/>
    </xf>
    <xf numFmtId="0" fontId="44" fillId="34" borderId="12" xfId="53" applyFont="1" applyFill="1" applyBorder="1">
      <alignment/>
      <protection/>
    </xf>
    <xf numFmtId="0" fontId="45" fillId="0" borderId="20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 wrapText="1"/>
    </xf>
    <xf numFmtId="0" fontId="45" fillId="34" borderId="26" xfId="53" applyFont="1" applyFill="1" applyBorder="1" applyAlignment="1">
      <alignment horizontal="center"/>
      <protection/>
    </xf>
    <xf numFmtId="0" fontId="15" fillId="34" borderId="14" xfId="53" applyFont="1" applyFill="1" applyBorder="1" applyAlignment="1">
      <alignment horizontal="center"/>
      <protection/>
    </xf>
    <xf numFmtId="0" fontId="5" fillId="0" borderId="29" xfId="53" applyBorder="1">
      <alignment/>
      <protection/>
    </xf>
    <xf numFmtId="0" fontId="5" fillId="0" borderId="24" xfId="53" applyBorder="1">
      <alignment/>
      <protection/>
    </xf>
    <xf numFmtId="0" fontId="5" fillId="0" borderId="10" xfId="53" applyBorder="1">
      <alignment/>
      <protection/>
    </xf>
    <xf numFmtId="0" fontId="26" fillId="34" borderId="30" xfId="53" applyFont="1" applyFill="1" applyBorder="1" applyAlignment="1">
      <alignment horizontal="center"/>
      <protection/>
    </xf>
    <xf numFmtId="0" fontId="26" fillId="0" borderId="20" xfId="53" applyNumberFormat="1" applyFont="1" applyBorder="1">
      <alignment/>
      <protection/>
    </xf>
    <xf numFmtId="0" fontId="5" fillId="0" borderId="23" xfId="53" applyBorder="1">
      <alignment/>
      <protection/>
    </xf>
    <xf numFmtId="0" fontId="5" fillId="0" borderId="27" xfId="53" applyBorder="1">
      <alignment/>
      <protection/>
    </xf>
    <xf numFmtId="0" fontId="5" fillId="0" borderId="30" xfId="53" applyBorder="1">
      <alignment/>
      <protection/>
    </xf>
    <xf numFmtId="0" fontId="44" fillId="0" borderId="20" xfId="53" applyFont="1" applyFill="1" applyBorder="1" applyAlignment="1">
      <alignment horizontal="center"/>
      <protection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31" xfId="53" applyFont="1" applyBorder="1">
      <alignment/>
      <protection/>
    </xf>
    <xf numFmtId="0" fontId="44" fillId="34" borderId="26" xfId="53" applyFont="1" applyFill="1" applyBorder="1">
      <alignment/>
      <protection/>
    </xf>
    <xf numFmtId="0" fontId="44" fillId="0" borderId="13" xfId="53" applyFont="1" applyBorder="1">
      <alignment/>
      <protection/>
    </xf>
    <xf numFmtId="0" fontId="44" fillId="34" borderId="12" xfId="53" applyFont="1" applyFill="1" applyBorder="1">
      <alignment/>
      <protection/>
    </xf>
    <xf numFmtId="0" fontId="44" fillId="0" borderId="20" xfId="53" applyFont="1" applyBorder="1">
      <alignment/>
      <protection/>
    </xf>
    <xf numFmtId="0" fontId="26" fillId="0" borderId="32" xfId="53" applyFont="1" applyBorder="1">
      <alignment/>
      <protection/>
    </xf>
    <xf numFmtId="0" fontId="5" fillId="0" borderId="21" xfId="53" applyBorder="1">
      <alignment/>
      <protection/>
    </xf>
    <xf numFmtId="0" fontId="5" fillId="0" borderId="32" xfId="53" applyFont="1" applyBorder="1" applyAlignment="1">
      <alignment horizontal="center"/>
      <protection/>
    </xf>
    <xf numFmtId="0" fontId="44" fillId="0" borderId="20" xfId="53" applyFont="1" applyFill="1" applyBorder="1" applyAlignment="1">
      <alignment horizontal="center"/>
      <protection/>
    </xf>
    <xf numFmtId="0" fontId="44" fillId="0" borderId="23" xfId="53" applyFont="1" applyBorder="1" applyAlignment="1">
      <alignment horizontal="center"/>
      <protection/>
    </xf>
    <xf numFmtId="0" fontId="44" fillId="0" borderId="31" xfId="53" applyFont="1" applyBorder="1" applyAlignment="1">
      <alignment horizontal="center"/>
      <protection/>
    </xf>
    <xf numFmtId="0" fontId="5" fillId="0" borderId="12" xfId="53" applyBorder="1">
      <alignment/>
      <protection/>
    </xf>
    <xf numFmtId="0" fontId="44" fillId="0" borderId="20" xfId="53" applyFont="1" applyBorder="1" applyAlignment="1">
      <alignment horizontal="center"/>
      <protection/>
    </xf>
    <xf numFmtId="0" fontId="44" fillId="0" borderId="31" xfId="53" applyFont="1" applyBorder="1" applyAlignment="1">
      <alignment horizontal="center"/>
      <protection/>
    </xf>
    <xf numFmtId="0" fontId="45" fillId="34" borderId="26" xfId="53" applyFont="1" applyFill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21" fontId="45" fillId="0" borderId="20" xfId="0" applyNumberFormat="1" applyFont="1" applyFill="1" applyBorder="1" applyAlignment="1">
      <alignment horizontal="center" vertical="center" wrapText="1"/>
    </xf>
    <xf numFmtId="21" fontId="45" fillId="36" borderId="20" xfId="0" applyNumberFormat="1" applyFont="1" applyFill="1" applyBorder="1" applyAlignment="1">
      <alignment horizontal="center" vertical="center" wrapText="1"/>
    </xf>
    <xf numFmtId="21" fontId="45" fillId="42" borderId="20" xfId="0" applyNumberFormat="1" applyFont="1" applyFill="1" applyBorder="1" applyAlignment="1">
      <alignment horizontal="center" vertical="center" wrapText="1"/>
    </xf>
    <xf numFmtId="21" fontId="45" fillId="40" borderId="20" xfId="0" applyNumberFormat="1" applyFont="1" applyFill="1" applyBorder="1" applyAlignment="1">
      <alignment horizontal="center" vertical="center" wrapText="1"/>
    </xf>
    <xf numFmtId="47" fontId="26" fillId="0" borderId="0" xfId="0" applyNumberFormat="1" applyFont="1" applyFill="1" applyBorder="1" applyAlignment="1" applyProtection="1">
      <alignment horizontal="center" vertical="center" wrapText="1"/>
      <protection/>
    </xf>
    <xf numFmtId="47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31" xfId="53" applyFont="1" applyBorder="1">
      <alignment/>
      <protection/>
    </xf>
    <xf numFmtId="0" fontId="44" fillId="0" borderId="13" xfId="53" applyFont="1" applyBorder="1">
      <alignment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 vertical="center" indent="3"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>
      <alignment horizontal="left" vertical="center" indent="3"/>
    </xf>
    <xf numFmtId="47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7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9" fillId="37" borderId="2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35" xfId="0" applyFont="1" applyFill="1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34" xfId="0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4" fillId="37" borderId="20" xfId="53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29" fillId="37" borderId="36" xfId="53" applyFont="1" applyFill="1" applyBorder="1" applyAlignment="1">
      <alignment horizontal="center" vertical="center"/>
      <protection/>
    </xf>
    <xf numFmtId="0" fontId="29" fillId="37" borderId="37" xfId="5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39" borderId="36" xfId="53" applyFont="1" applyFill="1" applyBorder="1" applyAlignment="1">
      <alignment horizontal="center" vertical="center"/>
      <protection/>
    </xf>
    <xf numFmtId="0" fontId="24" fillId="39" borderId="37" xfId="53" applyFont="1" applyFill="1" applyBorder="1" applyAlignment="1">
      <alignment horizontal="center" vertical="center"/>
      <protection/>
    </xf>
    <xf numFmtId="0" fontId="24" fillId="35" borderId="37" xfId="5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25" fillId="37" borderId="20" xfId="53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24" fillId="37" borderId="40" xfId="5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29" fillId="45" borderId="32" xfId="53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15" fillId="35" borderId="32" xfId="53" applyFont="1" applyFill="1" applyBorder="1" applyAlignment="1">
      <alignment horizontal="center" vertical="center"/>
      <protection/>
    </xf>
    <xf numFmtId="0" fontId="12" fillId="35" borderId="43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24" fillId="35" borderId="44" xfId="53" applyFont="1" applyFill="1" applyBorder="1" applyAlignment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15" fillId="35" borderId="44" xfId="53" applyFont="1" applyFill="1" applyBorder="1" applyAlignment="1">
      <alignment horizontal="center" vertical="center"/>
      <protection/>
    </xf>
    <xf numFmtId="0" fontId="12" fillId="35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45" borderId="36" xfId="53" applyFont="1" applyFill="1" applyBorder="1" applyAlignment="1">
      <alignment horizontal="center" vertical="center"/>
      <protection/>
    </xf>
    <xf numFmtId="0" fontId="24" fillId="37" borderId="29" xfId="53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center"/>
    </xf>
    <xf numFmtId="0" fontId="4" fillId="39" borderId="36" xfId="53" applyFont="1" applyFill="1" applyBorder="1" applyAlignment="1">
      <alignment horizontal="center" vertical="center"/>
      <protection/>
    </xf>
    <xf numFmtId="0" fontId="4" fillId="39" borderId="37" xfId="53" applyFont="1" applyFill="1" applyBorder="1" applyAlignment="1">
      <alignment horizontal="center" vertical="center"/>
      <protection/>
    </xf>
    <xf numFmtId="0" fontId="0" fillId="39" borderId="37" xfId="0" applyFill="1" applyBorder="1" applyAlignment="1">
      <alignment horizontal="center" vertical="center"/>
    </xf>
    <xf numFmtId="0" fontId="7" fillId="37" borderId="36" xfId="53" applyFont="1" applyFill="1" applyBorder="1" applyAlignment="1">
      <alignment horizontal="center" vertical="center"/>
      <protection/>
    </xf>
    <xf numFmtId="0" fontId="7" fillId="37" borderId="37" xfId="53" applyFont="1" applyFill="1" applyBorder="1" applyAlignment="1">
      <alignment horizontal="center" vertical="center"/>
      <protection/>
    </xf>
    <xf numFmtId="0" fontId="29" fillId="45" borderId="44" xfId="53" applyFont="1" applyFill="1" applyBorder="1" applyAlignment="1">
      <alignment horizontal="center" vertical="center"/>
      <protection/>
    </xf>
    <xf numFmtId="0" fontId="29" fillId="45" borderId="47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45" borderId="29" xfId="53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5" fillId="45" borderId="2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45" borderId="40" xfId="53" applyFont="1" applyFill="1" applyBorder="1" applyAlignment="1">
      <alignment horizontal="center" vertical="center"/>
      <protection/>
    </xf>
    <xf numFmtId="0" fontId="12" fillId="0" borderId="37" xfId="0" applyFont="1" applyBorder="1" applyAlignment="1">
      <alignment horizontal="center" vertical="center"/>
    </xf>
    <xf numFmtId="0" fontId="24" fillId="39" borderId="49" xfId="53" applyFont="1" applyFill="1" applyBorder="1" applyAlignment="1">
      <alignment horizontal="center" vertical="center"/>
      <protection/>
    </xf>
    <xf numFmtId="0" fontId="24" fillId="35" borderId="49" xfId="53" applyFont="1" applyFill="1" applyBorder="1" applyAlignment="1">
      <alignment horizontal="center" vertical="center"/>
      <protection/>
    </xf>
    <xf numFmtId="0" fontId="29" fillId="45" borderId="49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_полиат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outlinePr summaryBelow="0"/>
  </sheetPr>
  <dimension ref="A1:X215"/>
  <sheetViews>
    <sheetView zoomScaleSheetLayoutView="100" zoomScalePageLayoutView="0" workbookViewId="0" topLeftCell="A1">
      <pane xSplit="2" ySplit="9" topLeftCell="C6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9" sqref="F59"/>
    </sheetView>
  </sheetViews>
  <sheetFormatPr defaultColWidth="9.00390625" defaultRowHeight="12.75" outlineLevelRow="2" outlineLevelCol="1"/>
  <cols>
    <col min="1" max="1" width="6.375" style="2" customWidth="1"/>
    <col min="2" max="2" width="24.25390625" style="0" customWidth="1"/>
    <col min="3" max="3" width="6.00390625" style="1" customWidth="1"/>
    <col min="4" max="4" width="4.75390625" style="1" customWidth="1"/>
    <col min="5" max="5" width="21.625" style="4" customWidth="1"/>
    <col min="6" max="6" width="10.625" style="8" customWidth="1"/>
    <col min="7" max="7" width="5.75390625" style="1" customWidth="1"/>
    <col min="8" max="8" width="8.75390625" style="1" customWidth="1"/>
    <col min="9" max="9" width="7.75390625" style="1" customWidth="1"/>
    <col min="10" max="11" width="5.75390625" style="1" customWidth="1"/>
    <col min="12" max="12" width="8.25390625" style="1" customWidth="1"/>
    <col min="13" max="13" width="6.75390625" style="1" customWidth="1"/>
    <col min="14" max="14" width="7.75390625" style="21" customWidth="1"/>
    <col min="15" max="15" width="6.875" style="1" customWidth="1"/>
    <col min="16" max="16" width="7.125" style="1" customWidth="1"/>
    <col min="17" max="17" width="5.25390625" style="1" hidden="1" customWidth="1" outlineLevel="1"/>
    <col min="18" max="18" width="5.75390625" style="0" hidden="1" customWidth="1" outlineLevel="1"/>
    <col min="19" max="19" width="6.75390625" style="0" hidden="1" customWidth="1" outlineLevel="1"/>
    <col min="20" max="20" width="9.125" style="0" customWidth="1" collapsed="1"/>
  </cols>
  <sheetData>
    <row r="1" spans="1:17" ht="15" customHeight="1" collapsed="1">
      <c r="A1"/>
      <c r="C1"/>
      <c r="D1"/>
      <c r="F1" s="288">
        <v>0</v>
      </c>
      <c r="G1"/>
      <c r="H1"/>
      <c r="I1"/>
      <c r="J1"/>
      <c r="K1"/>
      <c r="L1"/>
      <c r="M1"/>
      <c r="N1" s="16"/>
      <c r="O1"/>
      <c r="Q1"/>
    </row>
    <row r="2" spans="1:16" s="4" customFormat="1" ht="43.5" customHeight="1" hidden="1" outlineLevel="1">
      <c r="A2" s="326" t="s">
        <v>895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56" customFormat="1" ht="6.75" customHeight="1" hidden="1" outlineLevel="1">
      <c r="A3" s="4"/>
      <c r="B3" s="4"/>
      <c r="F3" s="59"/>
      <c r="N3" s="57"/>
      <c r="O3" s="58"/>
      <c r="P3" s="58"/>
    </row>
    <row r="4" spans="1:17" ht="12.75" hidden="1" outlineLevel="1">
      <c r="A4"/>
      <c r="D4" s="4" t="s">
        <v>909</v>
      </c>
      <c r="E4" s="13"/>
      <c r="F4" s="13" t="s">
        <v>83</v>
      </c>
      <c r="G4" s="13"/>
      <c r="M4" s="65" t="s">
        <v>16</v>
      </c>
      <c r="Q4"/>
    </row>
    <row r="5" spans="1:17" ht="12.75" hidden="1" outlineLevel="1">
      <c r="A5"/>
      <c r="C5"/>
      <c r="E5"/>
      <c r="O5"/>
      <c r="Q5"/>
    </row>
    <row r="6" spans="1:17" ht="18.75" hidden="1" outlineLevel="1">
      <c r="A6"/>
      <c r="C6"/>
      <c r="D6" s="18"/>
      <c r="E6"/>
      <c r="F6" s="44" t="s">
        <v>26</v>
      </c>
      <c r="O6"/>
      <c r="Q6"/>
    </row>
    <row r="7" spans="5:16" s="31" customFormat="1" ht="8.25" customHeight="1">
      <c r="E7" s="29"/>
      <c r="N7" s="32"/>
      <c r="P7" s="8"/>
    </row>
    <row r="8" spans="1:19" s="20" customFormat="1" ht="25.5" customHeight="1">
      <c r="A8" s="315" t="s">
        <v>15</v>
      </c>
      <c r="B8" s="318" t="s">
        <v>17</v>
      </c>
      <c r="C8" s="315" t="s">
        <v>14</v>
      </c>
      <c r="D8" s="318" t="s">
        <v>2</v>
      </c>
      <c r="E8" s="315" t="s">
        <v>25</v>
      </c>
      <c r="F8" s="322" t="s">
        <v>34</v>
      </c>
      <c r="G8" s="323"/>
      <c r="H8" s="329" t="s">
        <v>35</v>
      </c>
      <c r="I8" s="330"/>
      <c r="J8" s="320" t="s">
        <v>36</v>
      </c>
      <c r="K8" s="321"/>
      <c r="L8" s="320" t="s">
        <v>84</v>
      </c>
      <c r="M8" s="321"/>
      <c r="N8" s="320" t="s">
        <v>99</v>
      </c>
      <c r="O8" s="321"/>
      <c r="P8" s="315" t="s">
        <v>19</v>
      </c>
      <c r="Q8" s="70" t="s">
        <v>20</v>
      </c>
      <c r="R8" s="22" t="s">
        <v>3</v>
      </c>
      <c r="S8" s="15"/>
    </row>
    <row r="9" spans="1:19" s="20" customFormat="1" ht="12.75">
      <c r="A9" s="317"/>
      <c r="B9" s="324"/>
      <c r="C9" s="317"/>
      <c r="D9" s="325"/>
      <c r="E9" s="331"/>
      <c r="F9" s="74" t="s">
        <v>1</v>
      </c>
      <c r="G9" s="7" t="s">
        <v>0</v>
      </c>
      <c r="H9" s="74" t="s">
        <v>1</v>
      </c>
      <c r="I9" s="7" t="s">
        <v>0</v>
      </c>
      <c r="J9" s="74" t="s">
        <v>1</v>
      </c>
      <c r="K9" s="7" t="s">
        <v>0</v>
      </c>
      <c r="L9" s="74" t="s">
        <v>1</v>
      </c>
      <c r="M9" s="7" t="s">
        <v>0</v>
      </c>
      <c r="N9" s="12" t="s">
        <v>1</v>
      </c>
      <c r="O9" s="78" t="s">
        <v>0</v>
      </c>
      <c r="P9" s="328"/>
      <c r="Q9" s="73"/>
      <c r="R9" s="22"/>
      <c r="S9" s="15"/>
    </row>
    <row r="10" spans="1:17" s="15" customFormat="1" ht="19.5" customHeight="1">
      <c r="A10" s="14"/>
      <c r="B10" s="185" t="s">
        <v>820</v>
      </c>
      <c r="C10" s="46"/>
      <c r="D10" s="46"/>
      <c r="E10" s="46"/>
      <c r="F10" s="25">
        <f>COUNT(Q11:Q50)</f>
        <v>26</v>
      </c>
      <c r="G10" s="124" t="s">
        <v>33</v>
      </c>
      <c r="H10" s="61"/>
      <c r="I10" s="124" t="s">
        <v>33</v>
      </c>
      <c r="J10" s="61"/>
      <c r="K10" s="124" t="s">
        <v>33</v>
      </c>
      <c r="L10" s="61"/>
      <c r="M10" s="124" t="s">
        <v>33</v>
      </c>
      <c r="N10" s="125"/>
      <c r="O10" s="124" t="s">
        <v>33</v>
      </c>
      <c r="P10" s="14"/>
      <c r="Q10" s="33"/>
    </row>
    <row r="11" spans="1:20" s="43" customFormat="1" ht="15" outlineLevel="1">
      <c r="A11" s="6">
        <f aca="true" t="shared" si="0" ref="A11:A44">RANK(P11,$P$11:$P$50)</f>
        <v>27</v>
      </c>
      <c r="B11" s="280"/>
      <c r="C11" s="182"/>
      <c r="D11" s="183"/>
      <c r="E11" s="280" t="s">
        <v>73</v>
      </c>
      <c r="F11" s="289" t="s">
        <v>641</v>
      </c>
      <c r="G11" s="119">
        <f>VLOOKUP(F11,Таблица100!$T$6:$U$107,2,TRUE)</f>
        <v>0</v>
      </c>
      <c r="H11" s="290">
        <v>0</v>
      </c>
      <c r="I11" s="119">
        <f>VLOOKUP(H11,Таблица100!$AK$6:$AL$107,2,TRUE)</f>
        <v>0</v>
      </c>
      <c r="J11" s="290">
        <v>-3</v>
      </c>
      <c r="K11" s="119">
        <f>VLOOKUP(J11,Таблица100!$BA$6:$BB$107,2,TRUE)</f>
        <v>0</v>
      </c>
      <c r="L11" s="290">
        <v>15</v>
      </c>
      <c r="M11" s="119">
        <f>VLOOKUP(L11,Таблица100!$BQ$6:$BR$107,2,TRUE)</f>
        <v>0</v>
      </c>
      <c r="N11" s="148">
        <v>11</v>
      </c>
      <c r="O11" s="119">
        <f>VLOOKUP(N11,Таблица100!$BU$6:$BV$107,2,TRUE)</f>
        <v>0</v>
      </c>
      <c r="P11" s="5">
        <f>G11+I11+K11+M11+O11</f>
        <v>0</v>
      </c>
      <c r="Q11" s="5"/>
      <c r="R11" s="17">
        <f aca="true" ca="1" t="shared" si="1" ref="R11:R44">RAND()</f>
        <v>0.3211981527342661</v>
      </c>
      <c r="S11" s="6">
        <f aca="true" t="shared" si="2" ref="S11:S44">RANK(R11,$R$11:$R$50)</f>
        <v>18</v>
      </c>
      <c r="T11" s="42"/>
    </row>
    <row r="12" spans="1:20" s="43" customFormat="1" ht="15" outlineLevel="1" collapsed="1">
      <c r="A12" s="6">
        <f t="shared" si="0"/>
        <v>27</v>
      </c>
      <c r="B12" s="280"/>
      <c r="C12" s="182"/>
      <c r="D12" s="183"/>
      <c r="E12" s="280" t="s">
        <v>73</v>
      </c>
      <c r="F12" s="289" t="s">
        <v>641</v>
      </c>
      <c r="G12" s="119">
        <f>VLOOKUP(F12,Таблица100!$T$6:$U$107,2,TRUE)</f>
        <v>0</v>
      </c>
      <c r="H12" s="290">
        <v>0</v>
      </c>
      <c r="I12" s="119">
        <f>VLOOKUP(H12,Таблица100!$AK$6:$AL$107,2,TRUE)</f>
        <v>0</v>
      </c>
      <c r="J12" s="290">
        <v>-3</v>
      </c>
      <c r="K12" s="119">
        <f>VLOOKUP(J12,Таблица100!$BA$6:$BB$107,2,TRUE)</f>
        <v>0</v>
      </c>
      <c r="L12" s="290">
        <v>15</v>
      </c>
      <c r="M12" s="119">
        <f>VLOOKUP(L12,Таблица100!$BQ$6:$BR$107,2,TRUE)</f>
        <v>0</v>
      </c>
      <c r="N12" s="148">
        <v>11</v>
      </c>
      <c r="O12" s="119">
        <f>VLOOKUP(N12,Таблица100!$BU$6:$BV$107,2,TRUE)</f>
        <v>0</v>
      </c>
      <c r="P12" s="5">
        <f aca="true" t="shared" si="3" ref="P12:P44">G12+I12+K12+M12+O12</f>
        <v>0</v>
      </c>
      <c r="Q12" s="5"/>
      <c r="R12" s="17">
        <f ca="1" t="shared" si="1"/>
        <v>0.26069566544262</v>
      </c>
      <c r="S12" s="6">
        <f t="shared" si="2"/>
        <v>22</v>
      </c>
      <c r="T12" s="42"/>
    </row>
    <row r="13" spans="1:20" s="43" customFormat="1" ht="15" outlineLevel="1">
      <c r="A13" s="6">
        <f t="shared" si="0"/>
        <v>1</v>
      </c>
      <c r="B13" s="204" t="s">
        <v>93</v>
      </c>
      <c r="C13" s="182">
        <v>2009</v>
      </c>
      <c r="D13" s="183"/>
      <c r="E13" s="204" t="s">
        <v>51</v>
      </c>
      <c r="F13" s="289" t="s">
        <v>940</v>
      </c>
      <c r="G13" s="119">
        <f>VLOOKUP(F13,Таблица100!$T$6:$U$107,2,TRUE)</f>
        <v>97</v>
      </c>
      <c r="H13" s="290">
        <v>27</v>
      </c>
      <c r="I13" s="119">
        <f>VLOOKUP(H13,Таблица100!$AK$6:$AL$107,2,TRUE)</f>
        <v>67</v>
      </c>
      <c r="J13" s="290">
        <v>13</v>
      </c>
      <c r="K13" s="119">
        <f>VLOOKUP(J13,Таблица100!$BA$6:$BB$107,2,TRUE)</f>
        <v>61</v>
      </c>
      <c r="L13" s="290">
        <v>69</v>
      </c>
      <c r="M13" s="119">
        <f>VLOOKUP(L13,Таблица100!$BQ$6:$BR$107,2,TRUE)</f>
        <v>74</v>
      </c>
      <c r="N13" s="148">
        <v>43</v>
      </c>
      <c r="O13" s="119">
        <f>VLOOKUP(N13,Таблица100!$BU$6:$BV$107,2,TRUE)</f>
        <v>81</v>
      </c>
      <c r="P13" s="5">
        <f t="shared" si="3"/>
        <v>380</v>
      </c>
      <c r="Q13" s="5">
        <v>1</v>
      </c>
      <c r="R13" s="17">
        <f ca="1" t="shared" si="1"/>
        <v>0.1897171389218505</v>
      </c>
      <c r="S13" s="6">
        <f t="shared" si="2"/>
        <v>26</v>
      </c>
      <c r="T13" s="42"/>
    </row>
    <row r="14" spans="1:20" s="43" customFormat="1" ht="15" outlineLevel="1">
      <c r="A14" s="6">
        <f t="shared" si="0"/>
        <v>12</v>
      </c>
      <c r="B14" s="204" t="s">
        <v>824</v>
      </c>
      <c r="C14" s="182">
        <v>2009</v>
      </c>
      <c r="D14" s="183"/>
      <c r="E14" s="204" t="s">
        <v>51</v>
      </c>
      <c r="F14" s="289" t="s">
        <v>105</v>
      </c>
      <c r="G14" s="119">
        <f>VLOOKUP(F14,Таблица100!$T$6:$U$107,2,TRUE)</f>
        <v>84</v>
      </c>
      <c r="H14" s="290">
        <v>13</v>
      </c>
      <c r="I14" s="119">
        <f>VLOOKUP(H14,Таблица100!$AK$6:$AL$107,2,TRUE)</f>
        <v>60</v>
      </c>
      <c r="J14" s="290">
        <v>7</v>
      </c>
      <c r="K14" s="119">
        <f>VLOOKUP(J14,Таблица100!$BA$6:$BB$107,2,TRUE)</f>
        <v>43</v>
      </c>
      <c r="L14" s="290">
        <v>56</v>
      </c>
      <c r="M14" s="119">
        <f>VLOOKUP(L14,Таблица100!$BQ$6:$BR$107,2,TRUE)</f>
        <v>63</v>
      </c>
      <c r="N14" s="148">
        <v>33</v>
      </c>
      <c r="O14" s="119">
        <f>VLOOKUP(N14,Таблица100!$BU$6:$BV$107,2,TRUE)</f>
        <v>63</v>
      </c>
      <c r="P14" s="5">
        <f t="shared" si="3"/>
        <v>313</v>
      </c>
      <c r="Q14" s="5">
        <v>1</v>
      </c>
      <c r="R14" s="17">
        <f ca="1" t="shared" si="1"/>
        <v>0.2965624644247433</v>
      </c>
      <c r="S14" s="6">
        <f t="shared" si="2"/>
        <v>19</v>
      </c>
      <c r="T14" s="42"/>
    </row>
    <row r="15" spans="1:20" s="43" customFormat="1" ht="15" outlineLevel="1" collapsed="1">
      <c r="A15" s="6">
        <f t="shared" si="0"/>
        <v>6</v>
      </c>
      <c r="B15" s="204" t="s">
        <v>863</v>
      </c>
      <c r="C15" s="182">
        <v>2009</v>
      </c>
      <c r="D15" s="183"/>
      <c r="E15" s="204" t="s">
        <v>50</v>
      </c>
      <c r="F15" s="289" t="s">
        <v>308</v>
      </c>
      <c r="G15" s="119">
        <v>100</v>
      </c>
      <c r="H15" s="290">
        <v>16</v>
      </c>
      <c r="I15" s="119">
        <f>VLOOKUP(H15,Таблица100!$AK$6:$AL$107,2,TRUE)</f>
        <v>62</v>
      </c>
      <c r="J15" s="290">
        <v>24</v>
      </c>
      <c r="K15" s="119">
        <f>VLOOKUP(J15,Таблица100!$BA$6:$BB$107,2,TRUE)</f>
        <v>69</v>
      </c>
      <c r="L15" s="290">
        <v>50</v>
      </c>
      <c r="M15" s="119">
        <f>VLOOKUP(L15,Таблица100!$BQ$6:$BR$107,2,TRUE)</f>
        <v>60</v>
      </c>
      <c r="N15" s="148">
        <v>35</v>
      </c>
      <c r="O15" s="119">
        <f>VLOOKUP(N15,Таблица100!$BU$6:$BV$107,2,TRUE)</f>
        <v>65</v>
      </c>
      <c r="P15" s="5">
        <f t="shared" si="3"/>
        <v>356</v>
      </c>
      <c r="Q15" s="5">
        <v>1</v>
      </c>
      <c r="R15" s="17">
        <f ca="1" t="shared" si="1"/>
        <v>0.23780612290769676</v>
      </c>
      <c r="S15" s="6">
        <f t="shared" si="2"/>
        <v>23</v>
      </c>
      <c r="T15" s="42"/>
    </row>
    <row r="16" spans="1:20" s="43" customFormat="1" ht="15" outlineLevel="1">
      <c r="A16" s="6">
        <f t="shared" si="0"/>
        <v>5</v>
      </c>
      <c r="B16" s="204" t="s">
        <v>857</v>
      </c>
      <c r="C16" s="182">
        <v>2009</v>
      </c>
      <c r="D16" s="183"/>
      <c r="E16" s="204" t="s">
        <v>50</v>
      </c>
      <c r="F16" s="289" t="s">
        <v>934</v>
      </c>
      <c r="G16" s="119">
        <f>VLOOKUP(F16,Таблица100!$T$6:$U$107,2,TRUE)</f>
        <v>98</v>
      </c>
      <c r="H16" s="290">
        <v>10</v>
      </c>
      <c r="I16" s="119">
        <f>VLOOKUP(H16,Таблица100!$AK$6:$AL$107,2,TRUE)</f>
        <v>48</v>
      </c>
      <c r="J16" s="290">
        <v>31</v>
      </c>
      <c r="K16" s="119">
        <f>VLOOKUP(J16,Таблица100!$BA$6:$BB$107,2,TRUE)</f>
        <v>90</v>
      </c>
      <c r="L16" s="290">
        <v>51</v>
      </c>
      <c r="M16" s="119">
        <f>VLOOKUP(L16,Таблица100!$BQ$6:$BR$107,2,TRUE)</f>
        <v>61</v>
      </c>
      <c r="N16" s="148">
        <v>31</v>
      </c>
      <c r="O16" s="119">
        <f>VLOOKUP(N16,Таблица100!$BU$6:$BV$107,2,TRUE)</f>
        <v>61</v>
      </c>
      <c r="P16" s="5">
        <f t="shared" si="3"/>
        <v>358</v>
      </c>
      <c r="Q16" s="5">
        <v>1</v>
      </c>
      <c r="R16" s="17">
        <f ca="1" t="shared" si="1"/>
        <v>0.1296456724168934</v>
      </c>
      <c r="S16" s="6">
        <f t="shared" si="2"/>
        <v>29</v>
      </c>
      <c r="T16" s="42"/>
    </row>
    <row r="17" spans="1:20" s="43" customFormat="1" ht="15" outlineLevel="1">
      <c r="A17" s="6">
        <f t="shared" si="0"/>
        <v>21</v>
      </c>
      <c r="B17" s="204" t="s">
        <v>828</v>
      </c>
      <c r="C17" s="182">
        <v>2008</v>
      </c>
      <c r="D17" s="183"/>
      <c r="E17" s="204" t="s">
        <v>53</v>
      </c>
      <c r="F17" s="289" t="s">
        <v>951</v>
      </c>
      <c r="G17" s="119">
        <f>VLOOKUP(F17,Таблица100!$T$6:$U$107,2,TRUE)</f>
        <v>38</v>
      </c>
      <c r="H17" s="290">
        <v>17</v>
      </c>
      <c r="I17" s="119">
        <f>VLOOKUP(H17,Таблица100!$AK$6:$AL$107,2,TRUE)</f>
        <v>62</v>
      </c>
      <c r="J17" s="290">
        <v>22</v>
      </c>
      <c r="K17" s="119">
        <f>VLOOKUP(J17,Таблица100!$BA$6:$BB$107,2,TRUE)</f>
        <v>67</v>
      </c>
      <c r="L17" s="290">
        <v>55</v>
      </c>
      <c r="M17" s="119">
        <f>VLOOKUP(L17,Таблица100!$BQ$6:$BR$107,2,TRUE)</f>
        <v>63</v>
      </c>
      <c r="N17" s="148">
        <v>8</v>
      </c>
      <c r="O17" s="119">
        <v>0</v>
      </c>
      <c r="P17" s="5">
        <f t="shared" si="3"/>
        <v>230</v>
      </c>
      <c r="Q17" s="5">
        <v>1</v>
      </c>
      <c r="R17" s="17">
        <f ca="1" t="shared" si="1"/>
        <v>0.6771628811387927</v>
      </c>
      <c r="S17" s="6">
        <f t="shared" si="2"/>
        <v>8</v>
      </c>
      <c r="T17" s="42"/>
    </row>
    <row r="18" spans="1:20" s="43" customFormat="1" ht="15" outlineLevel="1">
      <c r="A18" s="6">
        <f t="shared" si="0"/>
        <v>24</v>
      </c>
      <c r="B18" s="204" t="s">
        <v>829</v>
      </c>
      <c r="C18" s="182">
        <v>2009</v>
      </c>
      <c r="D18" s="183"/>
      <c r="E18" s="204" t="s">
        <v>53</v>
      </c>
      <c r="F18" s="289"/>
      <c r="G18" s="119">
        <v>0</v>
      </c>
      <c r="H18" s="290">
        <v>12</v>
      </c>
      <c r="I18" s="119">
        <f>VLOOKUP(H18,Таблица100!$AK$6:$AL$107,2,TRUE)</f>
        <v>59</v>
      </c>
      <c r="J18" s="290">
        <v>20</v>
      </c>
      <c r="K18" s="119">
        <f>VLOOKUP(J18,Таблица100!$BA$6:$BB$107,2,TRUE)</f>
        <v>65</v>
      </c>
      <c r="L18" s="290">
        <v>50</v>
      </c>
      <c r="M18" s="119">
        <f>VLOOKUP(L18,Таблица100!$BQ$6:$BR$107,2,TRUE)</f>
        <v>60</v>
      </c>
      <c r="N18" s="148">
        <v>0</v>
      </c>
      <c r="O18" s="119">
        <v>0</v>
      </c>
      <c r="P18" s="5">
        <f t="shared" si="3"/>
        <v>184</v>
      </c>
      <c r="Q18" s="5">
        <v>1</v>
      </c>
      <c r="R18" s="17">
        <f ca="1" t="shared" si="1"/>
        <v>0.5914125477998351</v>
      </c>
      <c r="S18" s="6">
        <f t="shared" si="2"/>
        <v>10</v>
      </c>
      <c r="T18" s="42"/>
    </row>
    <row r="19" spans="1:20" s="43" customFormat="1" ht="15" outlineLevel="1">
      <c r="A19" s="6">
        <f t="shared" si="0"/>
        <v>6</v>
      </c>
      <c r="B19" s="204" t="s">
        <v>871</v>
      </c>
      <c r="C19" s="205">
        <v>2010</v>
      </c>
      <c r="D19" s="183"/>
      <c r="E19" s="204" t="s">
        <v>46</v>
      </c>
      <c r="F19" s="289" t="s">
        <v>943</v>
      </c>
      <c r="G19" s="119">
        <f>VLOOKUP(F19,Таблица100!$T$6:$U$107,2,TRUE)</f>
        <v>86</v>
      </c>
      <c r="H19" s="290">
        <v>27</v>
      </c>
      <c r="I19" s="119">
        <f>VLOOKUP(H19,Таблица100!$AK$6:$AL$107,2,TRUE)</f>
        <v>67</v>
      </c>
      <c r="J19" s="290">
        <v>23</v>
      </c>
      <c r="K19" s="119">
        <f>VLOOKUP(J19,Таблица100!$BA$6:$BB$107,2,TRUE)</f>
        <v>68</v>
      </c>
      <c r="L19" s="290">
        <v>46</v>
      </c>
      <c r="M19" s="119">
        <f>VLOOKUP(L19,Таблица100!$BQ$6:$BR$107,2,TRUE)</f>
        <v>52</v>
      </c>
      <c r="N19" s="148">
        <v>44</v>
      </c>
      <c r="O19" s="119">
        <f>VLOOKUP(N19,Таблица100!$BU$6:$BV$107,2,TRUE)</f>
        <v>83</v>
      </c>
      <c r="P19" s="5">
        <f t="shared" si="3"/>
        <v>356</v>
      </c>
      <c r="Q19" s="5">
        <v>1</v>
      </c>
      <c r="R19" s="17">
        <f ca="1" t="shared" si="1"/>
        <v>0.5146699308923542</v>
      </c>
      <c r="S19" s="6">
        <f t="shared" si="2"/>
        <v>12</v>
      </c>
      <c r="T19" s="42"/>
    </row>
    <row r="20" spans="1:20" s="43" customFormat="1" ht="15" outlineLevel="1">
      <c r="A20" s="6">
        <f t="shared" si="0"/>
        <v>10</v>
      </c>
      <c r="B20" s="204" t="s">
        <v>879</v>
      </c>
      <c r="C20" s="205">
        <v>2009</v>
      </c>
      <c r="D20" s="183"/>
      <c r="E20" s="204" t="s">
        <v>46</v>
      </c>
      <c r="F20" s="289" t="s">
        <v>944</v>
      </c>
      <c r="G20" s="119">
        <f>VLOOKUP(F20,Таблица100!$T$6:$U$107,2,TRUE)</f>
        <v>93</v>
      </c>
      <c r="H20" s="290">
        <v>13</v>
      </c>
      <c r="I20" s="119">
        <f>VLOOKUP(H20,Таблица100!$AK$6:$AL$107,2,TRUE)</f>
        <v>60</v>
      </c>
      <c r="J20" s="290">
        <v>15</v>
      </c>
      <c r="K20" s="119">
        <f>VLOOKUP(J20,Таблица100!$BA$6:$BB$107,2,TRUE)</f>
        <v>62</v>
      </c>
      <c r="L20" s="290">
        <v>53</v>
      </c>
      <c r="M20" s="119">
        <f>VLOOKUP(L20,Таблица100!$BQ$6:$BR$107,2,TRUE)</f>
        <v>62</v>
      </c>
      <c r="N20" s="148">
        <v>32</v>
      </c>
      <c r="O20" s="119">
        <f>VLOOKUP(N20,Таблица100!$BU$6:$BV$107,2,TRUE)</f>
        <v>62</v>
      </c>
      <c r="P20" s="5">
        <f t="shared" si="3"/>
        <v>339</v>
      </c>
      <c r="Q20" s="5">
        <v>1</v>
      </c>
      <c r="R20" s="17">
        <f ca="1" t="shared" si="1"/>
        <v>0.32679099192139127</v>
      </c>
      <c r="S20" s="6">
        <f t="shared" si="2"/>
        <v>17</v>
      </c>
      <c r="T20" s="42"/>
    </row>
    <row r="21" spans="1:20" s="43" customFormat="1" ht="15" outlineLevel="1">
      <c r="A21" s="6">
        <f t="shared" si="0"/>
        <v>25</v>
      </c>
      <c r="B21" s="204" t="s">
        <v>918</v>
      </c>
      <c r="C21" s="205">
        <v>2010</v>
      </c>
      <c r="D21" s="183"/>
      <c r="E21" s="306" t="s">
        <v>52</v>
      </c>
      <c r="F21" s="289" t="s">
        <v>950</v>
      </c>
      <c r="G21" s="119">
        <f>VLOOKUP(F21,Таблица100!$T$6:$U$107,2,TRUE)</f>
        <v>53</v>
      </c>
      <c r="H21" s="290">
        <v>5</v>
      </c>
      <c r="I21" s="119">
        <f>VLOOKUP(H21,Таблица100!$AK$6:$AL$107,2,TRUE)</f>
        <v>25</v>
      </c>
      <c r="J21" s="290">
        <v>-3</v>
      </c>
      <c r="K21" s="119">
        <f>VLOOKUP(J21,Таблица100!$BA$6:$BB$107,2,TRUE)</f>
        <v>0</v>
      </c>
      <c r="L21" s="290">
        <v>49</v>
      </c>
      <c r="M21" s="119">
        <f>VLOOKUP(L21,Таблица100!$BQ$6:$BR$107,2,TRUE)</f>
        <v>59</v>
      </c>
      <c r="N21" s="148">
        <v>16</v>
      </c>
      <c r="O21" s="119">
        <f>VLOOKUP(N21,Таблица100!$BU$6:$BV$107,2,TRUE)</f>
        <v>16</v>
      </c>
      <c r="P21" s="5">
        <f t="shared" si="3"/>
        <v>153</v>
      </c>
      <c r="Q21" s="5">
        <v>1</v>
      </c>
      <c r="R21" s="17">
        <f ca="1" t="shared" si="1"/>
        <v>0.2919804844040068</v>
      </c>
      <c r="S21" s="6">
        <f t="shared" si="2"/>
        <v>20</v>
      </c>
      <c r="T21" s="42"/>
    </row>
    <row r="22" spans="1:20" s="43" customFormat="1" ht="15" outlineLevel="1">
      <c r="A22" s="6">
        <f t="shared" si="0"/>
        <v>26</v>
      </c>
      <c r="B22" s="306" t="s">
        <v>919</v>
      </c>
      <c r="C22" s="307">
        <v>2010</v>
      </c>
      <c r="D22" s="183"/>
      <c r="E22" s="306" t="s">
        <v>52</v>
      </c>
      <c r="F22" s="289" t="s">
        <v>475</v>
      </c>
      <c r="G22" s="119">
        <f>VLOOKUP(F22,Таблица100!$T$6:$U$107,2,TRUE)</f>
        <v>0</v>
      </c>
      <c r="H22" s="290">
        <v>9</v>
      </c>
      <c r="I22" s="119">
        <f>VLOOKUP(H22,Таблица100!$AK$6:$AL$107,2,TRUE)</f>
        <v>40</v>
      </c>
      <c r="J22" s="290">
        <v>12</v>
      </c>
      <c r="K22" s="119">
        <f>VLOOKUP(J22,Таблица100!$BA$6:$BB$107,2,TRUE)</f>
        <v>60</v>
      </c>
      <c r="L22" s="290">
        <v>46</v>
      </c>
      <c r="M22" s="119">
        <f>VLOOKUP(L22,Таблица100!$BQ$6:$BR$107,2,TRUE)</f>
        <v>52</v>
      </c>
      <c r="N22" s="148">
        <v>10</v>
      </c>
      <c r="O22" s="119">
        <v>0</v>
      </c>
      <c r="P22" s="5">
        <f t="shared" si="3"/>
        <v>152</v>
      </c>
      <c r="Q22" s="5">
        <v>1</v>
      </c>
      <c r="R22" s="17">
        <f ca="1" t="shared" si="1"/>
        <v>0.024603516790398405</v>
      </c>
      <c r="S22" s="6">
        <f t="shared" si="2"/>
        <v>34</v>
      </c>
      <c r="T22" s="42"/>
    </row>
    <row r="23" spans="1:20" s="43" customFormat="1" ht="15" outlineLevel="1">
      <c r="A23" s="6">
        <f t="shared" si="0"/>
        <v>9</v>
      </c>
      <c r="B23" s="204" t="s">
        <v>835</v>
      </c>
      <c r="C23" s="182">
        <v>2008</v>
      </c>
      <c r="D23" s="183"/>
      <c r="E23" s="204" t="s">
        <v>72</v>
      </c>
      <c r="F23" s="289" t="s">
        <v>942</v>
      </c>
      <c r="G23" s="119">
        <f>VLOOKUP(F23,Таблица100!$T$6:$U$107,2,TRUE)</f>
        <v>82</v>
      </c>
      <c r="H23" s="290">
        <v>12</v>
      </c>
      <c r="I23" s="119">
        <f>VLOOKUP(H23,Таблица100!$AK$6:$AL$107,2,TRUE)</f>
        <v>59</v>
      </c>
      <c r="J23" s="290">
        <v>20</v>
      </c>
      <c r="K23" s="119">
        <f>VLOOKUP(J23,Таблица100!$BA$6:$BB$107,2,TRUE)</f>
        <v>65</v>
      </c>
      <c r="L23" s="290">
        <v>56</v>
      </c>
      <c r="M23" s="119">
        <f>VLOOKUP(L23,Таблица100!$BQ$6:$BR$107,2,TRUE)</f>
        <v>63</v>
      </c>
      <c r="N23" s="148">
        <v>39</v>
      </c>
      <c r="O23" s="119">
        <f>VLOOKUP(N23,Таблица100!$BU$6:$BV$107,2,TRUE)</f>
        <v>73</v>
      </c>
      <c r="P23" s="5">
        <f t="shared" si="3"/>
        <v>342</v>
      </c>
      <c r="Q23" s="5">
        <v>1</v>
      </c>
      <c r="R23" s="17">
        <f ca="1" t="shared" si="1"/>
        <v>0.19448717957817951</v>
      </c>
      <c r="S23" s="6">
        <f t="shared" si="2"/>
        <v>25</v>
      </c>
      <c r="T23" s="42"/>
    </row>
    <row r="24" spans="1:20" s="43" customFormat="1" ht="15" outlineLevel="1">
      <c r="A24" s="6">
        <f t="shared" si="0"/>
        <v>8</v>
      </c>
      <c r="B24" s="204" t="s">
        <v>836</v>
      </c>
      <c r="C24" s="182">
        <v>2008</v>
      </c>
      <c r="D24" s="183"/>
      <c r="E24" s="204" t="s">
        <v>72</v>
      </c>
      <c r="F24" s="289" t="s">
        <v>941</v>
      </c>
      <c r="G24" s="119">
        <f>VLOOKUP(F24,Таблица100!$T$6:$U$107,2,TRUE)</f>
        <v>91</v>
      </c>
      <c r="H24" s="290">
        <v>16</v>
      </c>
      <c r="I24" s="119">
        <f>VLOOKUP(H24,Таблица100!$AK$6:$AL$107,2,TRUE)</f>
        <v>62</v>
      </c>
      <c r="J24" s="290">
        <v>24</v>
      </c>
      <c r="K24" s="119">
        <f>VLOOKUP(J24,Таблица100!$BA$6:$BB$107,2,TRUE)</f>
        <v>69</v>
      </c>
      <c r="L24" s="290">
        <v>52</v>
      </c>
      <c r="M24" s="119">
        <f>VLOOKUP(L24,Таблица100!$BQ$6:$BR$107,2,TRUE)</f>
        <v>61</v>
      </c>
      <c r="N24" s="148">
        <v>37</v>
      </c>
      <c r="O24" s="119">
        <f>VLOOKUP(N24,Таблица100!$BU$6:$BV$107,2,TRUE)</f>
        <v>69</v>
      </c>
      <c r="P24" s="5">
        <f t="shared" si="3"/>
        <v>352</v>
      </c>
      <c r="Q24" s="5">
        <v>1</v>
      </c>
      <c r="R24" s="17">
        <f ca="1" t="shared" si="1"/>
        <v>0.7838125478464367</v>
      </c>
      <c r="S24" s="6">
        <f t="shared" si="2"/>
        <v>5</v>
      </c>
      <c r="T24" s="42"/>
    </row>
    <row r="25" spans="1:20" s="43" customFormat="1" ht="15" outlineLevel="1">
      <c r="A25" s="6">
        <f t="shared" si="0"/>
        <v>17</v>
      </c>
      <c r="B25" s="204" t="s">
        <v>865</v>
      </c>
      <c r="C25" s="182">
        <v>2009</v>
      </c>
      <c r="D25" s="183"/>
      <c r="E25" s="204" t="s">
        <v>56</v>
      </c>
      <c r="F25" s="289" t="s">
        <v>933</v>
      </c>
      <c r="G25" s="119">
        <f>VLOOKUP(F25,Таблица100!$T$6:$U$107,2,TRUE)</f>
        <v>90</v>
      </c>
      <c r="H25" s="290">
        <v>8</v>
      </c>
      <c r="I25" s="119">
        <f>VLOOKUP(H25,Таблица100!$AK$6:$AL$107,2,TRUE)</f>
        <v>37</v>
      </c>
      <c r="J25" s="290">
        <v>13</v>
      </c>
      <c r="K25" s="119">
        <f>VLOOKUP(J25,Таблица100!$BA$6:$BB$107,2,TRUE)</f>
        <v>61</v>
      </c>
      <c r="L25" s="290">
        <v>45</v>
      </c>
      <c r="M25" s="119">
        <f>VLOOKUP(L25,Таблица100!$BQ$6:$BR$107,2,TRUE)</f>
        <v>50</v>
      </c>
      <c r="N25" s="148">
        <v>22</v>
      </c>
      <c r="O25" s="119">
        <f>VLOOKUP(N25,Таблица100!$BU$6:$BV$107,2,TRUE)</f>
        <v>33</v>
      </c>
      <c r="P25" s="5">
        <f t="shared" si="3"/>
        <v>271</v>
      </c>
      <c r="Q25" s="5">
        <v>1</v>
      </c>
      <c r="R25" s="17">
        <f ca="1" t="shared" si="1"/>
        <v>0.07724246466817197</v>
      </c>
      <c r="S25" s="6">
        <f t="shared" si="2"/>
        <v>32</v>
      </c>
      <c r="T25" s="42"/>
    </row>
    <row r="26" spans="1:20" s="43" customFormat="1" ht="15" outlineLevel="1">
      <c r="A26" s="6">
        <f t="shared" si="0"/>
        <v>11</v>
      </c>
      <c r="B26" s="204" t="s">
        <v>866</v>
      </c>
      <c r="C26" s="182">
        <v>2008</v>
      </c>
      <c r="D26" s="183"/>
      <c r="E26" s="204" t="s">
        <v>56</v>
      </c>
      <c r="F26" s="289" t="s">
        <v>932</v>
      </c>
      <c r="G26" s="119">
        <v>100</v>
      </c>
      <c r="H26" s="290">
        <v>16</v>
      </c>
      <c r="I26" s="119">
        <f>VLOOKUP(H26,Таблица100!$AK$6:$AL$107,2,TRUE)</f>
        <v>62</v>
      </c>
      <c r="J26" s="290">
        <v>14</v>
      </c>
      <c r="K26" s="119">
        <f>VLOOKUP(J26,Таблица100!$BA$6:$BB$107,2,TRUE)</f>
        <v>61</v>
      </c>
      <c r="L26" s="290">
        <v>61</v>
      </c>
      <c r="M26" s="119">
        <f>VLOOKUP(L26,Таблица100!$BQ$6:$BR$107,2,TRUE)</f>
        <v>66</v>
      </c>
      <c r="N26" s="148">
        <v>20</v>
      </c>
      <c r="O26" s="119">
        <f>VLOOKUP(N26,Таблица100!$BU$6:$BV$107,2,TRUE)</f>
        <v>29</v>
      </c>
      <c r="P26" s="5">
        <f t="shared" si="3"/>
        <v>318</v>
      </c>
      <c r="Q26" s="5">
        <v>1</v>
      </c>
      <c r="R26" s="17">
        <f ca="1" t="shared" si="1"/>
        <v>0.4060737894788685</v>
      </c>
      <c r="S26" s="6">
        <f t="shared" si="2"/>
        <v>15</v>
      </c>
      <c r="T26" s="42"/>
    </row>
    <row r="27" spans="1:20" s="43" customFormat="1" ht="15" outlineLevel="1">
      <c r="A27" s="6">
        <f t="shared" si="0"/>
        <v>3</v>
      </c>
      <c r="B27" s="204" t="s">
        <v>912</v>
      </c>
      <c r="C27" s="182">
        <v>2009</v>
      </c>
      <c r="D27" s="183"/>
      <c r="E27" s="204" t="s">
        <v>57</v>
      </c>
      <c r="F27" s="289" t="s">
        <v>936</v>
      </c>
      <c r="G27" s="119">
        <v>100</v>
      </c>
      <c r="H27" s="290">
        <v>23</v>
      </c>
      <c r="I27" s="119">
        <f>VLOOKUP(H27,Таблица100!$AK$6:$AL$107,2,TRUE)</f>
        <v>65</v>
      </c>
      <c r="J27" s="290">
        <v>20</v>
      </c>
      <c r="K27" s="119">
        <f>VLOOKUP(J27,Таблица100!$BA$6:$BB$107,2,TRUE)</f>
        <v>65</v>
      </c>
      <c r="L27" s="290">
        <v>66</v>
      </c>
      <c r="M27" s="119">
        <f>VLOOKUP(L27,Таблица100!$BQ$6:$BR$107,2,TRUE)</f>
        <v>71</v>
      </c>
      <c r="N27" s="148">
        <v>38</v>
      </c>
      <c r="O27" s="119">
        <f>VLOOKUP(N27,Таблица100!$BU$6:$BV$107,2,TRUE)</f>
        <v>71</v>
      </c>
      <c r="P27" s="5">
        <f t="shared" si="3"/>
        <v>372</v>
      </c>
      <c r="Q27" s="5">
        <v>1</v>
      </c>
      <c r="R27" s="17">
        <f ca="1" t="shared" si="1"/>
        <v>0.039782383678651834</v>
      </c>
      <c r="S27" s="6">
        <f t="shared" si="2"/>
        <v>33</v>
      </c>
      <c r="T27" s="42"/>
    </row>
    <row r="28" spans="1:20" s="43" customFormat="1" ht="15" outlineLevel="1">
      <c r="A28" s="6">
        <f t="shared" si="0"/>
        <v>14</v>
      </c>
      <c r="B28" s="204" t="s">
        <v>917</v>
      </c>
      <c r="C28" s="182">
        <v>2009</v>
      </c>
      <c r="D28" s="183"/>
      <c r="E28" s="204" t="s">
        <v>57</v>
      </c>
      <c r="F28" s="289" t="s">
        <v>937</v>
      </c>
      <c r="G28" s="119">
        <f>VLOOKUP(F28,Таблица100!$T$6:$U$107,2,TRUE)</f>
        <v>90</v>
      </c>
      <c r="H28" s="290">
        <v>18</v>
      </c>
      <c r="I28" s="119">
        <f>VLOOKUP(H28,Таблица100!$AK$6:$AL$107,2,TRUE)</f>
        <v>63</v>
      </c>
      <c r="J28" s="290">
        <v>9</v>
      </c>
      <c r="K28" s="119">
        <f>VLOOKUP(J28,Таблица100!$BA$6:$BB$107,2,TRUE)</f>
        <v>50</v>
      </c>
      <c r="L28" s="290">
        <v>33</v>
      </c>
      <c r="M28" s="119">
        <f>VLOOKUP(L28,Таблица100!$BQ$6:$BR$107,2,TRUE)</f>
        <v>23</v>
      </c>
      <c r="N28" s="148">
        <v>39</v>
      </c>
      <c r="O28" s="119">
        <f>VLOOKUP(N28,Таблица100!$BU$6:$BV$107,2,TRUE)</f>
        <v>73</v>
      </c>
      <c r="P28" s="5">
        <f t="shared" si="3"/>
        <v>299</v>
      </c>
      <c r="Q28" s="5">
        <v>1</v>
      </c>
      <c r="R28" s="17">
        <f ca="1" t="shared" si="1"/>
        <v>0.36019735495496674</v>
      </c>
      <c r="S28" s="6">
        <f t="shared" si="2"/>
        <v>16</v>
      </c>
      <c r="T28" s="42"/>
    </row>
    <row r="29" spans="1:20" s="43" customFormat="1" ht="15" outlineLevel="1">
      <c r="A29" s="6">
        <f t="shared" si="0"/>
        <v>4</v>
      </c>
      <c r="B29" s="204" t="s">
        <v>840</v>
      </c>
      <c r="C29" s="182">
        <v>2009</v>
      </c>
      <c r="D29" s="183"/>
      <c r="E29" s="204" t="s">
        <v>58</v>
      </c>
      <c r="F29" s="289" t="s">
        <v>939</v>
      </c>
      <c r="G29" s="119">
        <f>VLOOKUP(F29,Таблица100!$T$6:$U$107,2,TRUE)</f>
        <v>99</v>
      </c>
      <c r="H29" s="290">
        <v>21</v>
      </c>
      <c r="I29" s="119">
        <f>VLOOKUP(H29,Таблица100!$AK$6:$AL$107,2,TRUE)</f>
        <v>64</v>
      </c>
      <c r="J29" s="290">
        <v>15</v>
      </c>
      <c r="K29" s="119">
        <f>VLOOKUP(J29,Таблица100!$BA$6:$BB$107,2,TRUE)</f>
        <v>62</v>
      </c>
      <c r="L29" s="290">
        <v>61</v>
      </c>
      <c r="M29" s="119">
        <f>VLOOKUP(L29,Таблица100!$BQ$6:$BR$107,2,TRUE)</f>
        <v>66</v>
      </c>
      <c r="N29" s="148">
        <v>39</v>
      </c>
      <c r="O29" s="119">
        <f>VLOOKUP(N29,Таблица100!$BU$6:$BV$107,2,TRUE)</f>
        <v>73</v>
      </c>
      <c r="P29" s="5">
        <f t="shared" si="3"/>
        <v>364</v>
      </c>
      <c r="Q29" s="5">
        <v>1</v>
      </c>
      <c r="R29" s="17">
        <f ca="1" t="shared" si="1"/>
        <v>0.1026163557809594</v>
      </c>
      <c r="S29" s="6">
        <f t="shared" si="2"/>
        <v>30</v>
      </c>
      <c r="T29" s="42"/>
    </row>
    <row r="30" spans="1:20" s="43" customFormat="1" ht="15" outlineLevel="1">
      <c r="A30" s="6">
        <f t="shared" si="0"/>
        <v>2</v>
      </c>
      <c r="B30" s="204" t="s">
        <v>841</v>
      </c>
      <c r="C30" s="182">
        <v>2009</v>
      </c>
      <c r="D30" s="183"/>
      <c r="E30" s="204" t="s">
        <v>58</v>
      </c>
      <c r="F30" s="289" t="s">
        <v>566</v>
      </c>
      <c r="G30" s="119">
        <f>VLOOKUP(F30,Таблица100!$T$6:$U$107,2,TRUE)</f>
        <v>99</v>
      </c>
      <c r="H30" s="290">
        <v>18</v>
      </c>
      <c r="I30" s="119">
        <f>VLOOKUP(H30,Таблица100!$AK$6:$AL$107,2,TRUE)</f>
        <v>63</v>
      </c>
      <c r="J30" s="290">
        <v>17</v>
      </c>
      <c r="K30" s="119">
        <f>VLOOKUP(J30,Таблица100!$BA$6:$BB$107,2,TRUE)</f>
        <v>63</v>
      </c>
      <c r="L30" s="290">
        <v>50</v>
      </c>
      <c r="M30" s="119">
        <f>VLOOKUP(L30,Таблица100!$BQ$6:$BR$107,2,TRUE)</f>
        <v>60</v>
      </c>
      <c r="N30" s="148">
        <v>48</v>
      </c>
      <c r="O30" s="119">
        <f>VLOOKUP(N30,Таблица100!$BU$6:$BV$107,2,TRUE)</f>
        <v>93</v>
      </c>
      <c r="P30" s="5">
        <f t="shared" si="3"/>
        <v>378</v>
      </c>
      <c r="Q30" s="5">
        <v>1</v>
      </c>
      <c r="R30" s="17">
        <f ca="1" t="shared" si="1"/>
        <v>0.4529911349823691</v>
      </c>
      <c r="S30" s="6">
        <f t="shared" si="2"/>
        <v>14</v>
      </c>
      <c r="T30" s="42"/>
    </row>
    <row r="31" spans="1:20" s="43" customFormat="1" ht="15" outlineLevel="1">
      <c r="A31" s="6">
        <f t="shared" si="0"/>
        <v>27</v>
      </c>
      <c r="B31" s="280"/>
      <c r="C31" s="205"/>
      <c r="D31" s="183"/>
      <c r="E31" s="204" t="s">
        <v>59</v>
      </c>
      <c r="F31" s="289" t="s">
        <v>641</v>
      </c>
      <c r="G31" s="119">
        <f>VLOOKUP(F31,Таблица100!$T$6:$U$107,2,TRUE)</f>
        <v>0</v>
      </c>
      <c r="H31" s="290">
        <v>0</v>
      </c>
      <c r="I31" s="119">
        <f>VLOOKUP(H31,Таблица100!$AK$6:$AL$107,2,TRUE)</f>
        <v>0</v>
      </c>
      <c r="J31" s="290">
        <v>-3</v>
      </c>
      <c r="K31" s="119">
        <f>VLOOKUP(J31,Таблица100!$BA$6:$BB$107,2,TRUE)</f>
        <v>0</v>
      </c>
      <c r="L31" s="290">
        <v>15</v>
      </c>
      <c r="M31" s="119">
        <f>VLOOKUP(L31,Таблица100!$BQ$6:$BR$107,2,TRUE)</f>
        <v>0</v>
      </c>
      <c r="N31" s="148">
        <v>11</v>
      </c>
      <c r="O31" s="119">
        <f>VLOOKUP(N31,Таблица100!$BU$6:$BV$107,2,TRUE)</f>
        <v>0</v>
      </c>
      <c r="P31" s="5">
        <f t="shared" si="3"/>
        <v>0</v>
      </c>
      <c r="Q31" s="5"/>
      <c r="R31" s="17">
        <f ca="1" t="shared" si="1"/>
        <v>0.18959767709315112</v>
      </c>
      <c r="S31" s="6">
        <f t="shared" si="2"/>
        <v>27</v>
      </c>
      <c r="T31" s="42"/>
    </row>
    <row r="32" spans="1:20" s="43" customFormat="1" ht="15" outlineLevel="1">
      <c r="A32" s="6">
        <f t="shared" si="0"/>
        <v>13</v>
      </c>
      <c r="B32" s="204" t="s">
        <v>881</v>
      </c>
      <c r="C32" s="205">
        <v>2008</v>
      </c>
      <c r="D32" s="183"/>
      <c r="E32" s="204" t="s">
        <v>59</v>
      </c>
      <c r="F32" s="289" t="s">
        <v>212</v>
      </c>
      <c r="G32" s="119">
        <f>VLOOKUP(F32,Таблица100!$T$6:$U$107,2,TRUE)</f>
        <v>78</v>
      </c>
      <c r="H32" s="290">
        <v>8</v>
      </c>
      <c r="I32" s="119">
        <f>VLOOKUP(H32,Таблица100!$AK$6:$AL$107,2,TRUE)</f>
        <v>37</v>
      </c>
      <c r="J32" s="290">
        <v>17</v>
      </c>
      <c r="K32" s="119">
        <f>VLOOKUP(J32,Таблица100!$BA$6:$BB$107,2,TRUE)</f>
        <v>63</v>
      </c>
      <c r="L32" s="290">
        <v>55</v>
      </c>
      <c r="M32" s="119">
        <f>VLOOKUP(L32,Таблица100!$BQ$6:$BR$107,2,TRUE)</f>
        <v>63</v>
      </c>
      <c r="N32" s="148">
        <v>30</v>
      </c>
      <c r="O32" s="119">
        <f>VLOOKUP(N32,Таблица100!$BU$6:$BV$107,2,TRUE)</f>
        <v>60</v>
      </c>
      <c r="P32" s="5">
        <f t="shared" si="3"/>
        <v>301</v>
      </c>
      <c r="Q32" s="5">
        <v>1</v>
      </c>
      <c r="R32" s="17">
        <f ca="1" t="shared" si="1"/>
        <v>0.8345398848698463</v>
      </c>
      <c r="S32" s="6">
        <f t="shared" si="2"/>
        <v>3</v>
      </c>
      <c r="T32" s="42"/>
    </row>
    <row r="33" spans="1:20" s="43" customFormat="1" ht="15" outlineLevel="1">
      <c r="A33" s="6">
        <f t="shared" si="0"/>
        <v>27</v>
      </c>
      <c r="B33" s="280"/>
      <c r="C33" s="205"/>
      <c r="D33" s="183"/>
      <c r="E33" s="280" t="s">
        <v>60</v>
      </c>
      <c r="F33" s="289" t="s">
        <v>641</v>
      </c>
      <c r="G33" s="119">
        <f>VLOOKUP(F33,Таблица100!$T$6:$U$107,2,TRUE)</f>
        <v>0</v>
      </c>
      <c r="H33" s="290">
        <v>0</v>
      </c>
      <c r="I33" s="119">
        <f>VLOOKUP(H33,Таблица100!$AK$6:$AL$107,2,TRUE)</f>
        <v>0</v>
      </c>
      <c r="J33" s="290">
        <v>-3</v>
      </c>
      <c r="K33" s="119">
        <f>VLOOKUP(J33,Таблица100!$BA$6:$BB$107,2,TRUE)</f>
        <v>0</v>
      </c>
      <c r="L33" s="290">
        <v>15</v>
      </c>
      <c r="M33" s="119">
        <f>VLOOKUP(L33,Таблица100!$BQ$6:$BR$107,2,TRUE)</f>
        <v>0</v>
      </c>
      <c r="N33" s="148">
        <v>11</v>
      </c>
      <c r="O33" s="119">
        <f>VLOOKUP(N33,Таблица100!$BU$6:$BV$107,2,TRUE)</f>
        <v>0</v>
      </c>
      <c r="P33" s="5">
        <f t="shared" si="3"/>
        <v>0</v>
      </c>
      <c r="Q33" s="5"/>
      <c r="R33" s="17">
        <f ca="1" t="shared" si="1"/>
        <v>0.662990729999516</v>
      </c>
      <c r="S33" s="6">
        <f t="shared" si="2"/>
        <v>9</v>
      </c>
      <c r="T33" s="42"/>
    </row>
    <row r="34" spans="1:20" s="43" customFormat="1" ht="15" outlineLevel="1">
      <c r="A34" s="6">
        <f t="shared" si="0"/>
        <v>27</v>
      </c>
      <c r="B34" s="280"/>
      <c r="C34" s="182"/>
      <c r="D34" s="183"/>
      <c r="E34" s="280" t="s">
        <v>60</v>
      </c>
      <c r="F34" s="289" t="s">
        <v>641</v>
      </c>
      <c r="G34" s="119">
        <f>VLOOKUP(F34,Таблица100!$T$6:$U$107,2,TRUE)</f>
        <v>0</v>
      </c>
      <c r="H34" s="290">
        <v>0</v>
      </c>
      <c r="I34" s="119">
        <f>VLOOKUP(H34,Таблица100!$AK$6:$AL$107,2,TRUE)</f>
        <v>0</v>
      </c>
      <c r="J34" s="290">
        <v>-3</v>
      </c>
      <c r="K34" s="119">
        <f>VLOOKUP(J34,Таблица100!$BA$6:$BB$107,2,TRUE)</f>
        <v>0</v>
      </c>
      <c r="L34" s="290">
        <v>15</v>
      </c>
      <c r="M34" s="119">
        <f>VLOOKUP(L34,Таблица100!$BQ$6:$BR$107,2,TRUE)</f>
        <v>0</v>
      </c>
      <c r="N34" s="148">
        <v>11</v>
      </c>
      <c r="O34" s="119">
        <f>VLOOKUP(N34,Таблица100!$BU$6:$BV$107,2,TRUE)</f>
        <v>0</v>
      </c>
      <c r="P34" s="5">
        <f t="shared" si="3"/>
        <v>0</v>
      </c>
      <c r="Q34" s="5"/>
      <c r="R34" s="17">
        <f ca="1" t="shared" si="1"/>
        <v>0.9217261879114089</v>
      </c>
      <c r="S34" s="6">
        <f t="shared" si="2"/>
        <v>2</v>
      </c>
      <c r="T34" s="42"/>
    </row>
    <row r="35" spans="1:20" s="43" customFormat="1" ht="15" outlineLevel="1">
      <c r="A35" s="6">
        <f t="shared" si="0"/>
        <v>23</v>
      </c>
      <c r="B35" s="204" t="s">
        <v>95</v>
      </c>
      <c r="C35" s="182">
        <v>2009</v>
      </c>
      <c r="D35" s="183"/>
      <c r="E35" s="204" t="s">
        <v>62</v>
      </c>
      <c r="F35" s="289" t="s">
        <v>946</v>
      </c>
      <c r="G35" s="119">
        <f>VLOOKUP(F35,Таблица100!$T$6:$U$107,2,TRUE)</f>
        <v>70</v>
      </c>
      <c r="H35" s="290">
        <v>12</v>
      </c>
      <c r="I35" s="119">
        <f>VLOOKUP(H35,Таблица100!$AK$6:$AL$107,2,TRUE)</f>
        <v>59</v>
      </c>
      <c r="J35" s="290">
        <v>9</v>
      </c>
      <c r="K35" s="119">
        <f>VLOOKUP(J35,Таблица100!$BA$6:$BB$107,2,TRUE)</f>
        <v>50</v>
      </c>
      <c r="L35" s="290">
        <v>38</v>
      </c>
      <c r="M35" s="119">
        <f>VLOOKUP(L35,Таблица100!$BQ$6:$BR$107,2,TRUE)</f>
        <v>38</v>
      </c>
      <c r="N35" s="148">
        <v>0</v>
      </c>
      <c r="O35" s="119">
        <v>0</v>
      </c>
      <c r="P35" s="5">
        <f t="shared" si="3"/>
        <v>217</v>
      </c>
      <c r="Q35" s="5">
        <v>1</v>
      </c>
      <c r="R35" s="17">
        <f ca="1" t="shared" si="1"/>
        <v>0.09340514844056846</v>
      </c>
      <c r="S35" s="6">
        <f t="shared" si="2"/>
        <v>31</v>
      </c>
      <c r="T35" s="42"/>
    </row>
    <row r="36" spans="1:20" s="43" customFormat="1" ht="15" outlineLevel="1">
      <c r="A36" s="6">
        <f t="shared" si="0"/>
        <v>19</v>
      </c>
      <c r="B36" s="204" t="s">
        <v>853</v>
      </c>
      <c r="C36" s="182">
        <v>2009</v>
      </c>
      <c r="D36" s="183"/>
      <c r="E36" s="204" t="s">
        <v>62</v>
      </c>
      <c r="F36" s="289" t="s">
        <v>945</v>
      </c>
      <c r="G36" s="119">
        <f>VLOOKUP(F36,Таблица100!$T$6:$U$107,2,TRUE)</f>
        <v>71</v>
      </c>
      <c r="H36" s="290">
        <v>13</v>
      </c>
      <c r="I36" s="119">
        <f>VLOOKUP(H36,Таблица100!$AK$6:$AL$107,2,TRUE)</f>
        <v>60</v>
      </c>
      <c r="J36" s="290">
        <v>9</v>
      </c>
      <c r="K36" s="119">
        <f>VLOOKUP(J36,Таблица100!$BA$6:$BB$107,2,TRUE)</f>
        <v>50</v>
      </c>
      <c r="L36" s="290">
        <v>53</v>
      </c>
      <c r="M36" s="119">
        <f>VLOOKUP(L36,Таблица100!$BQ$6:$BR$107,2,TRUE)</f>
        <v>62</v>
      </c>
      <c r="N36" s="148">
        <v>0</v>
      </c>
      <c r="O36" s="119">
        <v>0</v>
      </c>
      <c r="P36" s="5">
        <f t="shared" si="3"/>
        <v>243</v>
      </c>
      <c r="Q36" s="5">
        <v>1</v>
      </c>
      <c r="R36" s="17">
        <f ca="1" t="shared" si="1"/>
        <v>0.22427366583089003</v>
      </c>
      <c r="S36" s="6">
        <f t="shared" si="2"/>
        <v>24</v>
      </c>
      <c r="T36" s="42"/>
    </row>
    <row r="37" spans="1:20" s="43" customFormat="1" ht="15" outlineLevel="1">
      <c r="A37" s="6">
        <f t="shared" si="0"/>
        <v>27</v>
      </c>
      <c r="B37" s="280"/>
      <c r="C37" s="182"/>
      <c r="D37" s="183"/>
      <c r="E37" s="280" t="s">
        <v>63</v>
      </c>
      <c r="F37" s="289" t="s">
        <v>641</v>
      </c>
      <c r="G37" s="119">
        <f>VLOOKUP(F37,Таблица100!$T$6:$U$107,2,TRUE)</f>
        <v>0</v>
      </c>
      <c r="H37" s="290">
        <v>0</v>
      </c>
      <c r="I37" s="119">
        <f>VLOOKUP(H37,Таблица100!$AK$6:$AL$107,2,TRUE)</f>
        <v>0</v>
      </c>
      <c r="J37" s="290">
        <v>-3</v>
      </c>
      <c r="K37" s="119">
        <f>VLOOKUP(J37,Таблица100!$BA$6:$BB$107,2,TRUE)</f>
        <v>0</v>
      </c>
      <c r="L37" s="290">
        <v>15</v>
      </c>
      <c r="M37" s="119">
        <f>VLOOKUP(L37,Таблица100!$BQ$6:$BR$107,2,TRUE)</f>
        <v>0</v>
      </c>
      <c r="N37" s="148">
        <v>11</v>
      </c>
      <c r="O37" s="119">
        <f>VLOOKUP(N37,Таблица100!$BU$6:$BV$107,2,TRUE)</f>
        <v>0</v>
      </c>
      <c r="P37" s="5">
        <f t="shared" si="3"/>
        <v>0</v>
      </c>
      <c r="Q37" s="5"/>
      <c r="R37" s="17">
        <f ca="1" t="shared" si="1"/>
        <v>0.5428271521284935</v>
      </c>
      <c r="S37" s="6">
        <f t="shared" si="2"/>
        <v>11</v>
      </c>
      <c r="T37" s="42"/>
    </row>
    <row r="38" spans="1:20" s="43" customFormat="1" ht="15" outlineLevel="1">
      <c r="A38" s="6">
        <f t="shared" si="0"/>
        <v>27</v>
      </c>
      <c r="B38" s="280"/>
      <c r="C38" s="182"/>
      <c r="D38" s="183"/>
      <c r="E38" s="280" t="s">
        <v>63</v>
      </c>
      <c r="F38" s="289" t="s">
        <v>641</v>
      </c>
      <c r="G38" s="119">
        <f>VLOOKUP(F38,Таблица100!$T$6:$U$107,2,TRUE)</f>
        <v>0</v>
      </c>
      <c r="H38" s="290">
        <v>0</v>
      </c>
      <c r="I38" s="119">
        <f>VLOOKUP(H38,Таблица100!$AK$6:$AL$107,2,TRUE)</f>
        <v>0</v>
      </c>
      <c r="J38" s="290">
        <v>-3</v>
      </c>
      <c r="K38" s="119">
        <f>VLOOKUP(J38,Таблица100!$BA$6:$BB$107,2,TRUE)</f>
        <v>0</v>
      </c>
      <c r="L38" s="290">
        <v>15</v>
      </c>
      <c r="M38" s="119">
        <f>VLOOKUP(L38,Таблица100!$BQ$6:$BR$107,2,TRUE)</f>
        <v>0</v>
      </c>
      <c r="N38" s="148">
        <v>11</v>
      </c>
      <c r="O38" s="119">
        <f>VLOOKUP(N38,Таблица100!$BU$6:$BV$107,2,TRUE)</f>
        <v>0</v>
      </c>
      <c r="P38" s="5">
        <f t="shared" si="3"/>
        <v>0</v>
      </c>
      <c r="Q38" s="5"/>
      <c r="R38" s="17">
        <f ca="1" t="shared" si="1"/>
        <v>0.7278973675583907</v>
      </c>
      <c r="S38" s="6">
        <f t="shared" si="2"/>
        <v>6</v>
      </c>
      <c r="T38" s="42"/>
    </row>
    <row r="39" spans="1:20" s="43" customFormat="1" ht="15" outlineLevel="1">
      <c r="A39" s="6">
        <f t="shared" si="0"/>
        <v>18</v>
      </c>
      <c r="B39" s="204" t="s">
        <v>845</v>
      </c>
      <c r="C39" s="182">
        <v>2008</v>
      </c>
      <c r="D39" s="183"/>
      <c r="E39" s="204" t="s">
        <v>90</v>
      </c>
      <c r="F39" s="289"/>
      <c r="G39" s="119">
        <v>0</v>
      </c>
      <c r="H39" s="290">
        <v>15</v>
      </c>
      <c r="I39" s="119">
        <f>VLOOKUP(H39,Таблица100!$AK$6:$AL$107,2,TRUE)</f>
        <v>61</v>
      </c>
      <c r="J39" s="290">
        <v>28</v>
      </c>
      <c r="K39" s="119">
        <f>VLOOKUP(J39,Таблица100!$BA$6:$BB$107,2,TRUE)</f>
        <v>79</v>
      </c>
      <c r="L39" s="290">
        <v>44</v>
      </c>
      <c r="M39" s="119">
        <f>VLOOKUP(L39,Таблица100!$BQ$6:$BR$107,2,TRUE)</f>
        <v>48</v>
      </c>
      <c r="N39" s="148">
        <v>34</v>
      </c>
      <c r="O39" s="119">
        <f>VLOOKUP(N39,Таблица100!$BU$6:$BV$107,2,TRUE)</f>
        <v>64</v>
      </c>
      <c r="P39" s="5">
        <f t="shared" si="3"/>
        <v>252</v>
      </c>
      <c r="Q39" s="5">
        <v>1</v>
      </c>
      <c r="R39" s="17">
        <f ca="1" t="shared" si="1"/>
        <v>0.17689244584122266</v>
      </c>
      <c r="S39" s="6">
        <f t="shared" si="2"/>
        <v>28</v>
      </c>
      <c r="T39" s="42"/>
    </row>
    <row r="40" spans="1:20" s="43" customFormat="1" ht="15" outlineLevel="1">
      <c r="A40" s="6">
        <f t="shared" si="0"/>
        <v>20</v>
      </c>
      <c r="B40" s="204" t="s">
        <v>846</v>
      </c>
      <c r="C40" s="182">
        <v>2009</v>
      </c>
      <c r="D40" s="183"/>
      <c r="E40" s="204" t="s">
        <v>90</v>
      </c>
      <c r="F40" s="289"/>
      <c r="G40" s="119">
        <v>0</v>
      </c>
      <c r="H40" s="290">
        <v>13</v>
      </c>
      <c r="I40" s="119">
        <f>VLOOKUP(H40,Таблица100!$AK$6:$AL$107,2,TRUE)</f>
        <v>60</v>
      </c>
      <c r="J40" s="290">
        <v>17</v>
      </c>
      <c r="K40" s="119">
        <f>VLOOKUP(J40,Таблица100!$BA$6:$BB$107,2,TRUE)</f>
        <v>63</v>
      </c>
      <c r="L40" s="290">
        <v>57</v>
      </c>
      <c r="M40" s="119">
        <f>VLOOKUP(L40,Таблица100!$BQ$6:$BR$107,2,TRUE)</f>
        <v>64</v>
      </c>
      <c r="N40" s="148">
        <v>29</v>
      </c>
      <c r="O40" s="119">
        <f>VLOOKUP(N40,Таблица100!$BU$6:$BV$107,2,TRUE)</f>
        <v>55</v>
      </c>
      <c r="P40" s="5">
        <f t="shared" si="3"/>
        <v>242</v>
      </c>
      <c r="Q40" s="5">
        <v>1</v>
      </c>
      <c r="R40" s="17">
        <f ca="1" t="shared" si="1"/>
        <v>0.5018872016765876</v>
      </c>
      <c r="S40" s="6">
        <f t="shared" si="2"/>
        <v>13</v>
      </c>
      <c r="T40" s="42"/>
    </row>
    <row r="41" spans="1:20" s="43" customFormat="1" ht="15" outlineLevel="1">
      <c r="A41" s="6">
        <f t="shared" si="0"/>
        <v>27</v>
      </c>
      <c r="B41" s="280"/>
      <c r="C41" s="182"/>
      <c r="D41" s="183"/>
      <c r="E41" s="280" t="s">
        <v>900</v>
      </c>
      <c r="F41" s="289" t="s">
        <v>641</v>
      </c>
      <c r="G41" s="119">
        <f>VLOOKUP(F41,Таблица100!$T$6:$U$107,2,TRUE)</f>
        <v>0</v>
      </c>
      <c r="H41" s="290">
        <v>0</v>
      </c>
      <c r="I41" s="119">
        <f>VLOOKUP(H41,Таблица100!$AK$6:$AL$107,2,TRUE)</f>
        <v>0</v>
      </c>
      <c r="J41" s="290">
        <v>-3</v>
      </c>
      <c r="K41" s="119">
        <f>VLOOKUP(J41,Таблица100!$BA$6:$BB$107,2,TRUE)</f>
        <v>0</v>
      </c>
      <c r="L41" s="290">
        <v>15</v>
      </c>
      <c r="M41" s="119">
        <f>VLOOKUP(L41,Таблица100!$BQ$6:$BR$107,2,TRUE)</f>
        <v>0</v>
      </c>
      <c r="N41" s="148">
        <v>11</v>
      </c>
      <c r="O41" s="119">
        <f>VLOOKUP(N41,Таблица100!$BU$6:$BV$107,2,TRUE)</f>
        <v>0</v>
      </c>
      <c r="P41" s="5">
        <f>G41+I41+K41+M41+O41</f>
        <v>0</v>
      </c>
      <c r="Q41" s="5"/>
      <c r="R41" s="17">
        <f ca="1" t="shared" si="1"/>
        <v>0.7028806500485263</v>
      </c>
      <c r="S41" s="6">
        <f t="shared" si="2"/>
        <v>7</v>
      </c>
      <c r="T41" s="42"/>
    </row>
    <row r="42" spans="1:20" s="43" customFormat="1" ht="15" outlineLevel="1">
      <c r="A42" s="6">
        <f t="shared" si="0"/>
        <v>22</v>
      </c>
      <c r="B42" s="204" t="s">
        <v>907</v>
      </c>
      <c r="C42" s="205">
        <v>2008</v>
      </c>
      <c r="D42" s="183"/>
      <c r="E42" s="204" t="s">
        <v>900</v>
      </c>
      <c r="F42" s="289" t="s">
        <v>949</v>
      </c>
      <c r="G42" s="119">
        <f>VLOOKUP(F42,Таблица100!$T$6:$U$107,2,TRUE)</f>
        <v>63</v>
      </c>
      <c r="H42" s="290">
        <v>11</v>
      </c>
      <c r="I42" s="119">
        <f>VLOOKUP(H42,Таблица100!$AK$6:$AL$107,2,TRUE)</f>
        <v>53</v>
      </c>
      <c r="J42" s="290">
        <v>16</v>
      </c>
      <c r="K42" s="119">
        <f>VLOOKUP(J42,Таблица100!$BA$6:$BB$107,2,TRUE)</f>
        <v>62</v>
      </c>
      <c r="L42" s="290">
        <v>41</v>
      </c>
      <c r="M42" s="119">
        <f>VLOOKUP(L42,Таблица100!$BQ$6:$BR$107,2,TRUE)</f>
        <v>42</v>
      </c>
      <c r="N42" s="148">
        <v>0</v>
      </c>
      <c r="O42" s="119">
        <v>0</v>
      </c>
      <c r="P42" s="5">
        <f>G42+I42+K42+M42+O42</f>
        <v>220</v>
      </c>
      <c r="Q42" s="5">
        <v>1</v>
      </c>
      <c r="R42" s="17">
        <f ca="1" t="shared" si="1"/>
        <v>0.28348081199985187</v>
      </c>
      <c r="S42" s="6">
        <f t="shared" si="2"/>
        <v>21</v>
      </c>
      <c r="T42" s="42"/>
    </row>
    <row r="43" spans="1:20" s="43" customFormat="1" ht="15" outlineLevel="1">
      <c r="A43" s="6">
        <f t="shared" si="0"/>
        <v>16</v>
      </c>
      <c r="B43" s="204" t="s">
        <v>887</v>
      </c>
      <c r="C43" s="182">
        <v>2009</v>
      </c>
      <c r="D43" s="183"/>
      <c r="E43" s="204" t="s">
        <v>68</v>
      </c>
      <c r="F43" s="289" t="s">
        <v>948</v>
      </c>
      <c r="G43" s="119">
        <f>VLOOKUP(F43,Таблица100!$T$6:$U$107,2,TRUE)</f>
        <v>31</v>
      </c>
      <c r="H43" s="290">
        <v>12</v>
      </c>
      <c r="I43" s="119">
        <f>VLOOKUP(H43,Таблица100!$AK$6:$AL$107,2,TRUE)</f>
        <v>59</v>
      </c>
      <c r="J43" s="290">
        <v>16</v>
      </c>
      <c r="K43" s="119">
        <f>VLOOKUP(J43,Таблица100!$BA$6:$BB$107,2,TRUE)</f>
        <v>62</v>
      </c>
      <c r="L43" s="290">
        <v>52</v>
      </c>
      <c r="M43" s="119">
        <f>VLOOKUP(L43,Таблица100!$BQ$6:$BR$107,2,TRUE)</f>
        <v>61</v>
      </c>
      <c r="N43" s="148">
        <v>34</v>
      </c>
      <c r="O43" s="119">
        <f>VLOOKUP(N43,Таблица100!$BU$6:$BV$107,2,TRUE)</f>
        <v>64</v>
      </c>
      <c r="P43" s="5">
        <f t="shared" si="3"/>
        <v>277</v>
      </c>
      <c r="Q43" s="5">
        <v>1</v>
      </c>
      <c r="R43" s="17">
        <f ca="1" t="shared" si="1"/>
        <v>0.7972617879125534</v>
      </c>
      <c r="S43" s="6">
        <f t="shared" si="2"/>
        <v>4</v>
      </c>
      <c r="T43" s="42"/>
    </row>
    <row r="44" spans="1:20" s="43" customFormat="1" ht="15" outlineLevel="1" collapsed="1">
      <c r="A44" s="6">
        <f t="shared" si="0"/>
        <v>14</v>
      </c>
      <c r="B44" s="204" t="s">
        <v>888</v>
      </c>
      <c r="C44" s="182">
        <v>2009</v>
      </c>
      <c r="D44" s="183"/>
      <c r="E44" s="204" t="s">
        <v>68</v>
      </c>
      <c r="F44" s="289" t="s">
        <v>947</v>
      </c>
      <c r="G44" s="119">
        <f>VLOOKUP(F44,Таблица100!$T$6:$U$107,2,TRUE)</f>
        <v>70</v>
      </c>
      <c r="H44" s="290">
        <v>6</v>
      </c>
      <c r="I44" s="119">
        <f>VLOOKUP(H44,Таблица100!$AK$6:$AL$107,2,TRUE)</f>
        <v>29</v>
      </c>
      <c r="J44" s="290">
        <v>19</v>
      </c>
      <c r="K44" s="119">
        <f>VLOOKUP(J44,Таблица100!$BA$6:$BB$107,2,TRUE)</f>
        <v>64</v>
      </c>
      <c r="L44" s="290">
        <v>49</v>
      </c>
      <c r="M44" s="119">
        <f>VLOOKUP(L44,Таблица100!$BQ$6:$BR$107,2,TRUE)</f>
        <v>59</v>
      </c>
      <c r="N44" s="148">
        <v>41</v>
      </c>
      <c r="O44" s="119">
        <f>VLOOKUP(N44,Таблица100!$BU$6:$BV$107,2,TRUE)</f>
        <v>77</v>
      </c>
      <c r="P44" s="5">
        <f t="shared" si="3"/>
        <v>299</v>
      </c>
      <c r="Q44" s="5">
        <v>1</v>
      </c>
      <c r="R44" s="17">
        <f ca="1" t="shared" si="1"/>
        <v>0.9562923813630775</v>
      </c>
      <c r="S44" s="6">
        <f t="shared" si="2"/>
        <v>1</v>
      </c>
      <c r="T44" s="42"/>
    </row>
    <row r="45" spans="1:20" s="43" customFormat="1" ht="15" hidden="1" outlineLevel="2">
      <c r="A45" s="6"/>
      <c r="B45" s="181"/>
      <c r="C45" s="182"/>
      <c r="D45" s="183"/>
      <c r="E45" s="181"/>
      <c r="F45" s="178"/>
      <c r="G45" s="119"/>
      <c r="H45" s="142"/>
      <c r="I45" s="119"/>
      <c r="J45" s="142"/>
      <c r="K45" s="119"/>
      <c r="L45" s="142"/>
      <c r="M45" s="119"/>
      <c r="N45" s="143"/>
      <c r="O45" s="119"/>
      <c r="P45" s="5"/>
      <c r="Q45" s="5"/>
      <c r="R45" s="17"/>
      <c r="S45" s="6"/>
      <c r="T45" s="42"/>
    </row>
    <row r="46" spans="1:20" s="43" customFormat="1" ht="15" hidden="1" outlineLevel="2">
      <c r="A46" s="6"/>
      <c r="B46" s="181"/>
      <c r="C46" s="182"/>
      <c r="D46" s="183"/>
      <c r="E46" s="181"/>
      <c r="F46" s="178"/>
      <c r="G46" s="119"/>
      <c r="H46" s="142"/>
      <c r="I46" s="119"/>
      <c r="J46" s="142"/>
      <c r="K46" s="119"/>
      <c r="L46" s="142"/>
      <c r="M46" s="119"/>
      <c r="N46" s="143"/>
      <c r="O46" s="119"/>
      <c r="P46" s="5"/>
      <c r="Q46" s="5"/>
      <c r="R46" s="17"/>
      <c r="S46" s="6"/>
      <c r="T46" s="42"/>
    </row>
    <row r="47" spans="1:20" s="43" customFormat="1" ht="15" hidden="1" outlineLevel="2">
      <c r="A47" s="6"/>
      <c r="B47" s="181"/>
      <c r="C47" s="182"/>
      <c r="D47" s="183"/>
      <c r="E47" s="181"/>
      <c r="F47" s="178"/>
      <c r="G47" s="119"/>
      <c r="H47" s="142"/>
      <c r="I47" s="119"/>
      <c r="J47" s="142"/>
      <c r="K47" s="119"/>
      <c r="L47" s="142"/>
      <c r="M47" s="119"/>
      <c r="N47" s="143"/>
      <c r="O47" s="119"/>
      <c r="P47" s="5"/>
      <c r="Q47" s="5"/>
      <c r="R47" s="17"/>
      <c r="S47" s="6"/>
      <c r="T47" s="42"/>
    </row>
    <row r="48" spans="1:20" s="43" customFormat="1" ht="15" hidden="1" outlineLevel="2">
      <c r="A48" s="6"/>
      <c r="B48" s="181"/>
      <c r="C48" s="182"/>
      <c r="D48" s="183"/>
      <c r="E48" s="181"/>
      <c r="F48" s="178"/>
      <c r="G48" s="119"/>
      <c r="H48" s="142"/>
      <c r="I48" s="119"/>
      <c r="J48" s="142"/>
      <c r="K48" s="119"/>
      <c r="L48" s="142"/>
      <c r="M48" s="119"/>
      <c r="N48" s="143"/>
      <c r="O48" s="119"/>
      <c r="P48" s="5"/>
      <c r="Q48" s="5"/>
      <c r="R48" s="17"/>
      <c r="S48" s="6"/>
      <c r="T48" s="42"/>
    </row>
    <row r="49" spans="1:20" s="43" customFormat="1" ht="15" hidden="1" outlineLevel="2">
      <c r="A49" s="6"/>
      <c r="B49" s="181"/>
      <c r="C49" s="182"/>
      <c r="D49" s="183"/>
      <c r="E49" s="181"/>
      <c r="F49" s="178"/>
      <c r="G49" s="119"/>
      <c r="H49" s="142"/>
      <c r="I49" s="119"/>
      <c r="J49" s="142"/>
      <c r="K49" s="119"/>
      <c r="L49" s="142"/>
      <c r="M49" s="119"/>
      <c r="N49" s="143"/>
      <c r="O49" s="119"/>
      <c r="P49" s="5"/>
      <c r="Q49" s="5"/>
      <c r="R49" s="17"/>
      <c r="S49" s="6"/>
      <c r="T49" s="42"/>
    </row>
    <row r="50" spans="1:20" s="43" customFormat="1" ht="15" hidden="1" outlineLevel="2">
      <c r="A50" s="6"/>
      <c r="B50" s="181"/>
      <c r="C50" s="182"/>
      <c r="D50" s="183"/>
      <c r="E50" s="181"/>
      <c r="F50" s="178"/>
      <c r="G50" s="119"/>
      <c r="H50" s="142"/>
      <c r="I50" s="119"/>
      <c r="J50" s="142"/>
      <c r="K50" s="119"/>
      <c r="L50" s="142"/>
      <c r="M50" s="119"/>
      <c r="N50" s="143"/>
      <c r="O50" s="119"/>
      <c r="P50" s="5"/>
      <c r="Q50" s="5"/>
      <c r="R50" s="17"/>
      <c r="S50" s="6"/>
      <c r="T50" s="42"/>
    </row>
    <row r="51" spans="1:17" s="15" customFormat="1" ht="19.5" customHeight="1">
      <c r="A51" s="14"/>
      <c r="B51" s="185" t="s">
        <v>822</v>
      </c>
      <c r="C51" s="46"/>
      <c r="D51" s="46"/>
      <c r="E51" s="46"/>
      <c r="F51" s="25">
        <f>COUNT(Q52:Q91)</f>
        <v>27</v>
      </c>
      <c r="G51" s="131" t="s">
        <v>8</v>
      </c>
      <c r="H51" s="61"/>
      <c r="I51" s="124" t="s">
        <v>301</v>
      </c>
      <c r="J51" s="61"/>
      <c r="K51" s="124" t="s">
        <v>301</v>
      </c>
      <c r="L51" s="61"/>
      <c r="M51" s="124" t="s">
        <v>301</v>
      </c>
      <c r="N51" s="125"/>
      <c r="O51" s="124" t="s">
        <v>301</v>
      </c>
      <c r="P51" s="14"/>
      <c r="Q51" s="33"/>
    </row>
    <row r="52" spans="1:20" s="43" customFormat="1" ht="13.5" customHeight="1" outlineLevel="1">
      <c r="A52" s="6">
        <f aca="true" t="shared" si="4" ref="A52:A85">RANK(P52,$P$52:$P$91)</f>
        <v>27</v>
      </c>
      <c r="B52" s="280"/>
      <c r="C52" s="182"/>
      <c r="D52" s="183"/>
      <c r="E52" s="280" t="s">
        <v>73</v>
      </c>
      <c r="F52" s="219" t="s">
        <v>817</v>
      </c>
      <c r="G52" s="119">
        <f>VLOOKUP(F52,Таблица100!$W$6:$X$107,2,TRUE)</f>
        <v>0</v>
      </c>
      <c r="H52" s="290">
        <v>0</v>
      </c>
      <c r="I52" s="119">
        <f>VLOOKUP(H52,Таблица100!$AM$6:$AN$107,2,TRUE)</f>
        <v>0</v>
      </c>
      <c r="J52" s="290">
        <v>-1</v>
      </c>
      <c r="K52" s="119">
        <f>VLOOKUP(J52,Таблица100!$BC$6:$BD$107,2,TRUE)</f>
        <v>0</v>
      </c>
      <c r="L52" s="290">
        <v>18</v>
      </c>
      <c r="M52" s="119">
        <f>VLOOKUP(L52,Таблица100!$BS$6:$BT$107,2,TRUE)</f>
        <v>0</v>
      </c>
      <c r="N52" s="148">
        <v>10</v>
      </c>
      <c r="O52" s="119">
        <f>VLOOKUP(N52,Таблица100!$BW$6:$BX$107,2,TRUE)</f>
        <v>0</v>
      </c>
      <c r="P52" s="5">
        <f aca="true" t="shared" si="5" ref="P52:P85">G52+I52+K52+M52+O52</f>
        <v>0</v>
      </c>
      <c r="Q52" s="5"/>
      <c r="R52" s="17">
        <f aca="true" ca="1" t="shared" si="6" ref="R52:R85">RAND()</f>
        <v>0.42415811260280145</v>
      </c>
      <c r="S52" s="6">
        <f aca="true" t="shared" si="7" ref="S52:S85">RANK(R52,$R$52:$R$91)</f>
        <v>21</v>
      </c>
      <c r="T52" s="42"/>
    </row>
    <row r="53" spans="1:20" s="43" customFormat="1" ht="13.5" customHeight="1" outlineLevel="1" collapsed="1">
      <c r="A53" s="6">
        <f t="shared" si="4"/>
        <v>27</v>
      </c>
      <c r="B53" s="280"/>
      <c r="C53" s="182"/>
      <c r="D53" s="183"/>
      <c r="E53" s="280" t="s">
        <v>73</v>
      </c>
      <c r="F53" s="289" t="s">
        <v>817</v>
      </c>
      <c r="G53" s="119">
        <f>VLOOKUP(F53,Таблица100!$W$6:$X$107,2,TRUE)</f>
        <v>0</v>
      </c>
      <c r="H53" s="290">
        <v>0</v>
      </c>
      <c r="I53" s="119">
        <f>VLOOKUP(H53,Таблица100!$AM$6:$AN$107,2,TRUE)</f>
        <v>0</v>
      </c>
      <c r="J53" s="290">
        <v>-1</v>
      </c>
      <c r="K53" s="119">
        <f>VLOOKUP(J53,Таблица100!$BC$6:$BD$107,2,TRUE)</f>
        <v>0</v>
      </c>
      <c r="L53" s="290">
        <v>18</v>
      </c>
      <c r="M53" s="119">
        <f>VLOOKUP(L53,Таблица100!$BS$6:$BT$107,2,TRUE)</f>
        <v>0</v>
      </c>
      <c r="N53" s="148">
        <v>10</v>
      </c>
      <c r="O53" s="119">
        <f>VLOOKUP(N53,Таблица100!$BW$6:$BX$107,2,TRUE)</f>
        <v>0</v>
      </c>
      <c r="P53" s="5">
        <f t="shared" si="5"/>
        <v>0</v>
      </c>
      <c r="Q53" s="5"/>
      <c r="R53" s="17">
        <f ca="1" t="shared" si="6"/>
        <v>0.9199931836162485</v>
      </c>
      <c r="S53" s="6">
        <f t="shared" si="7"/>
        <v>4</v>
      </c>
      <c r="T53" s="42"/>
    </row>
    <row r="54" spans="1:20" s="43" customFormat="1" ht="13.5" customHeight="1" outlineLevel="1">
      <c r="A54" s="6">
        <f t="shared" si="4"/>
        <v>2</v>
      </c>
      <c r="B54" s="204" t="s">
        <v>92</v>
      </c>
      <c r="C54" s="182">
        <v>2008</v>
      </c>
      <c r="D54" s="183"/>
      <c r="E54" s="204" t="s">
        <v>51</v>
      </c>
      <c r="F54" s="289" t="s">
        <v>596</v>
      </c>
      <c r="G54" s="119">
        <f>VLOOKUP(F54,Таблица100!$W$6:$X$107,2,TRUE)</f>
        <v>84</v>
      </c>
      <c r="H54" s="290">
        <v>31</v>
      </c>
      <c r="I54" s="119">
        <f>VLOOKUP(H54,Таблица100!$AM$6:$AN$107,2,TRUE)</f>
        <v>72</v>
      </c>
      <c r="J54" s="290">
        <v>19</v>
      </c>
      <c r="K54" s="119">
        <f>VLOOKUP(J54,Таблица100!$BC$6:$BD$107,2,TRUE)</f>
        <v>65</v>
      </c>
      <c r="L54" s="290">
        <v>64</v>
      </c>
      <c r="M54" s="119">
        <f>VLOOKUP(L54,Таблица100!$BS$6:$BT$107,2,TRUE)</f>
        <v>68</v>
      </c>
      <c r="N54" s="148">
        <v>46</v>
      </c>
      <c r="O54" s="119">
        <f>VLOOKUP(N54,Таблица100!$BW$6:$BX$107,2,TRUE)</f>
        <v>87</v>
      </c>
      <c r="P54" s="5">
        <f t="shared" si="5"/>
        <v>376</v>
      </c>
      <c r="Q54" s="5">
        <v>1</v>
      </c>
      <c r="R54" s="17">
        <f ca="1" t="shared" si="6"/>
        <v>0.47150894590405423</v>
      </c>
      <c r="S54" s="6">
        <f t="shared" si="7"/>
        <v>19</v>
      </c>
      <c r="T54" s="42"/>
    </row>
    <row r="55" spans="1:20" s="43" customFormat="1" ht="13.5" customHeight="1" outlineLevel="1">
      <c r="A55" s="6">
        <f t="shared" si="4"/>
        <v>5</v>
      </c>
      <c r="B55" s="204" t="s">
        <v>826</v>
      </c>
      <c r="C55" s="182">
        <v>2007</v>
      </c>
      <c r="D55" s="183"/>
      <c r="E55" s="204" t="s">
        <v>51</v>
      </c>
      <c r="F55" s="289" t="s">
        <v>985</v>
      </c>
      <c r="G55" s="119">
        <f>VLOOKUP(F55,Таблица100!$W$6:$X$107,2,TRUE)</f>
        <v>81</v>
      </c>
      <c r="H55" s="290">
        <v>25</v>
      </c>
      <c r="I55" s="119">
        <f>VLOOKUP(H55,Таблица100!$AM$6:$AN$107,2,TRUE)</f>
        <v>66</v>
      </c>
      <c r="J55" s="290">
        <v>17</v>
      </c>
      <c r="K55" s="119">
        <f>VLOOKUP(J55,Таблица100!$BC$6:$BD$107,2,TRUE)</f>
        <v>63</v>
      </c>
      <c r="L55" s="290">
        <v>70</v>
      </c>
      <c r="M55" s="119">
        <f>VLOOKUP(L55,Таблица100!$BS$6:$BT$107,2,TRUE)</f>
        <v>74</v>
      </c>
      <c r="N55" s="148">
        <v>40</v>
      </c>
      <c r="O55" s="119">
        <f>VLOOKUP(N55,Таблица100!$BW$6:$BX$107,2,TRUE)</f>
        <v>75</v>
      </c>
      <c r="P55" s="5">
        <f t="shared" si="5"/>
        <v>359</v>
      </c>
      <c r="Q55" s="5">
        <v>1</v>
      </c>
      <c r="R55" s="17">
        <f ca="1" t="shared" si="6"/>
        <v>0.1144861342042327</v>
      </c>
      <c r="S55" s="6">
        <f t="shared" si="7"/>
        <v>30</v>
      </c>
      <c r="T55" s="42"/>
    </row>
    <row r="56" spans="1:20" s="43" customFormat="1" ht="13.5" customHeight="1" outlineLevel="1">
      <c r="A56" s="6">
        <f t="shared" si="4"/>
        <v>7</v>
      </c>
      <c r="B56" s="204" t="s">
        <v>861</v>
      </c>
      <c r="C56" s="182">
        <v>2006</v>
      </c>
      <c r="D56" s="183"/>
      <c r="E56" s="204" t="s">
        <v>50</v>
      </c>
      <c r="F56" s="289" t="s">
        <v>981</v>
      </c>
      <c r="G56" s="119">
        <f>VLOOKUP(F56,Таблица100!$W$6:$X$107,2,TRUE)</f>
        <v>89</v>
      </c>
      <c r="H56" s="290">
        <v>14</v>
      </c>
      <c r="I56" s="119">
        <f>VLOOKUP(H56,Таблица100!$AM$6:$AN$107,2,TRUE)</f>
        <v>54</v>
      </c>
      <c r="J56" s="290">
        <v>24</v>
      </c>
      <c r="K56" s="119">
        <f>VLOOKUP(J56,Таблица100!$BC$6:$BD$107,2,TRUE)</f>
        <v>76</v>
      </c>
      <c r="L56" s="290">
        <v>48</v>
      </c>
      <c r="M56" s="119">
        <f>VLOOKUP(L56,Таблица100!$BS$6:$BT$107,2,TRUE)</f>
        <v>55</v>
      </c>
      <c r="N56" s="148">
        <v>35</v>
      </c>
      <c r="O56" s="119">
        <f>VLOOKUP(N56,Таблица100!$BW$6:$BX$107,2,TRUE)</f>
        <v>65</v>
      </c>
      <c r="P56" s="5">
        <f t="shared" si="5"/>
        <v>339</v>
      </c>
      <c r="Q56" s="5">
        <v>1</v>
      </c>
      <c r="R56" s="17">
        <f ca="1" t="shared" si="6"/>
        <v>0.34285186890211694</v>
      </c>
      <c r="S56" s="6">
        <f t="shared" si="7"/>
        <v>25</v>
      </c>
      <c r="T56" s="42"/>
    </row>
    <row r="57" spans="1:20" s="43" customFormat="1" ht="13.5" customHeight="1" outlineLevel="1" collapsed="1">
      <c r="A57" s="6">
        <f t="shared" si="4"/>
        <v>10</v>
      </c>
      <c r="B57" s="204" t="s">
        <v>862</v>
      </c>
      <c r="C57" s="182">
        <v>2006</v>
      </c>
      <c r="D57" s="183"/>
      <c r="E57" s="204" t="s">
        <v>50</v>
      </c>
      <c r="F57" s="289" t="s">
        <v>617</v>
      </c>
      <c r="G57" s="119">
        <f>VLOOKUP(F57,Таблица100!$W$6:$X$107,2,TRUE)</f>
        <v>76</v>
      </c>
      <c r="H57" s="290">
        <v>14</v>
      </c>
      <c r="I57" s="119">
        <f>VLOOKUP(H57,Таблица100!$AM$6:$AN$107,2,TRUE)</f>
        <v>54</v>
      </c>
      <c r="J57" s="290">
        <v>16</v>
      </c>
      <c r="K57" s="119">
        <f>VLOOKUP(J57,Таблица100!$BC$6:$BD$107,2,TRUE)</f>
        <v>62</v>
      </c>
      <c r="L57" s="290">
        <v>55</v>
      </c>
      <c r="M57" s="119">
        <f>VLOOKUP(L57,Таблица100!$BS$6:$BT$107,2,TRUE)</f>
        <v>62</v>
      </c>
      <c r="N57" s="148">
        <v>38</v>
      </c>
      <c r="O57" s="119">
        <f>VLOOKUP(N57,Таблица100!$BW$6:$BX$107,2,TRUE)</f>
        <v>71</v>
      </c>
      <c r="P57" s="5">
        <f t="shared" si="5"/>
        <v>325</v>
      </c>
      <c r="Q57" s="5">
        <v>1</v>
      </c>
      <c r="R57" s="17">
        <f ca="1" t="shared" si="6"/>
        <v>0.7984152990725721</v>
      </c>
      <c r="S57" s="6">
        <f t="shared" si="7"/>
        <v>12</v>
      </c>
      <c r="T57" s="42"/>
    </row>
    <row r="58" spans="1:20" s="43" customFormat="1" ht="13.5" customHeight="1" outlineLevel="1">
      <c r="A58" s="6">
        <f t="shared" si="4"/>
        <v>23</v>
      </c>
      <c r="B58" s="204" t="s">
        <v>830</v>
      </c>
      <c r="C58" s="205">
        <v>2006</v>
      </c>
      <c r="D58" s="183"/>
      <c r="E58" s="204" t="s">
        <v>53</v>
      </c>
      <c r="F58" s="289" t="s">
        <v>993</v>
      </c>
      <c r="G58" s="119">
        <f>VLOOKUP(F58,Таблица100!$W$6:$X$107,2,TRUE)</f>
        <v>0</v>
      </c>
      <c r="H58" s="290">
        <v>18</v>
      </c>
      <c r="I58" s="119">
        <f>VLOOKUP(H58,Таблица100!$AM$6:$AN$107,2,TRUE)</f>
        <v>62</v>
      </c>
      <c r="J58" s="290">
        <v>17</v>
      </c>
      <c r="K58" s="119">
        <f>VLOOKUP(J58,Таблица100!$BC$6:$BD$107,2,TRUE)</f>
        <v>63</v>
      </c>
      <c r="L58" s="290">
        <v>56</v>
      </c>
      <c r="M58" s="119">
        <f>VLOOKUP(L58,Таблица100!$BS$6:$BT$107,2,TRUE)</f>
        <v>63</v>
      </c>
      <c r="N58" s="148">
        <v>20</v>
      </c>
      <c r="O58" s="119">
        <f>VLOOKUP(N58,Таблица100!$BW$6:$BX$107,2,TRUE)</f>
        <v>32</v>
      </c>
      <c r="P58" s="5">
        <f t="shared" si="5"/>
        <v>220</v>
      </c>
      <c r="Q58" s="5">
        <v>1</v>
      </c>
      <c r="R58" s="17">
        <f ca="1" t="shared" si="6"/>
        <v>0.38478943383758024</v>
      </c>
      <c r="S58" s="6">
        <f t="shared" si="7"/>
        <v>23</v>
      </c>
      <c r="T58" s="42"/>
    </row>
    <row r="59" spans="1:20" s="43" customFormat="1" ht="13.5" customHeight="1" outlineLevel="1">
      <c r="A59" s="6">
        <f t="shared" si="4"/>
        <v>17</v>
      </c>
      <c r="B59" s="204" t="s">
        <v>88</v>
      </c>
      <c r="C59" s="205">
        <v>2008</v>
      </c>
      <c r="D59" s="183"/>
      <c r="E59" s="204" t="s">
        <v>53</v>
      </c>
      <c r="F59" s="289" t="s">
        <v>988</v>
      </c>
      <c r="G59" s="119">
        <f>VLOOKUP(F59,Таблица100!$W$6:$X$107,2,TRUE)</f>
        <v>69</v>
      </c>
      <c r="H59" s="290">
        <v>21</v>
      </c>
      <c r="I59" s="119">
        <f>VLOOKUP(H59,Таблица100!$AM$6:$AN$107,2,TRUE)</f>
        <v>63</v>
      </c>
      <c r="J59" s="290">
        <v>24</v>
      </c>
      <c r="K59" s="119">
        <f>VLOOKUP(J59,Таблица100!$BC$6:$BD$107,2,TRUE)</f>
        <v>76</v>
      </c>
      <c r="L59" s="290">
        <v>59</v>
      </c>
      <c r="M59" s="119">
        <f>VLOOKUP(L59,Таблица100!$BS$6:$BT$107,2,TRUE)</f>
        <v>64</v>
      </c>
      <c r="N59" s="148">
        <v>12</v>
      </c>
      <c r="O59" s="119">
        <f>VLOOKUP(N59,Таблица100!$BW$6:$BX$107,2,TRUE)</f>
        <v>6</v>
      </c>
      <c r="P59" s="5">
        <f t="shared" si="5"/>
        <v>278</v>
      </c>
      <c r="Q59" s="5">
        <v>1</v>
      </c>
      <c r="R59" s="17">
        <f ca="1" t="shared" si="6"/>
        <v>0.8475314140463863</v>
      </c>
      <c r="S59" s="6">
        <f t="shared" si="7"/>
        <v>9</v>
      </c>
      <c r="T59" s="42"/>
    </row>
    <row r="60" spans="1:20" s="43" customFormat="1" ht="13.5" customHeight="1" outlineLevel="1">
      <c r="A60" s="6">
        <f t="shared" si="4"/>
        <v>6</v>
      </c>
      <c r="B60" s="204" t="s">
        <v>872</v>
      </c>
      <c r="C60" s="205">
        <v>2006</v>
      </c>
      <c r="D60" s="183"/>
      <c r="E60" s="204" t="s">
        <v>46</v>
      </c>
      <c r="F60" s="289" t="s">
        <v>743</v>
      </c>
      <c r="G60" s="119">
        <f>VLOOKUP(F60,Таблица100!$W$6:$X$107,2,TRUE)</f>
        <v>81</v>
      </c>
      <c r="H60" s="290">
        <v>25</v>
      </c>
      <c r="I60" s="119">
        <f>VLOOKUP(H60,Таблица100!$AM$6:$AN$107,2,TRUE)</f>
        <v>66</v>
      </c>
      <c r="J60" s="290">
        <v>12</v>
      </c>
      <c r="K60" s="119">
        <f>VLOOKUP(J60,Таблица100!$BC$6:$BD$107,2,TRUE)</f>
        <v>55</v>
      </c>
      <c r="L60" s="290">
        <v>58</v>
      </c>
      <c r="M60" s="119">
        <f>VLOOKUP(L60,Таблица100!$BS$6:$BT$107,2,TRUE)</f>
        <v>64</v>
      </c>
      <c r="N60" s="148">
        <v>45</v>
      </c>
      <c r="O60" s="119">
        <f>VLOOKUP(N60,Таблица100!$BW$6:$BX$107,2,TRUE)</f>
        <v>85</v>
      </c>
      <c r="P60" s="5">
        <f t="shared" si="5"/>
        <v>351</v>
      </c>
      <c r="Q60" s="5">
        <v>1</v>
      </c>
      <c r="R60" s="17">
        <f ca="1" t="shared" si="6"/>
        <v>0.47591351936601123</v>
      </c>
      <c r="S60" s="6">
        <f t="shared" si="7"/>
        <v>18</v>
      </c>
      <c r="T60" s="42"/>
    </row>
    <row r="61" spans="1:20" s="43" customFormat="1" ht="13.5" customHeight="1" outlineLevel="1">
      <c r="A61" s="6">
        <f t="shared" si="4"/>
        <v>8</v>
      </c>
      <c r="B61" s="204" t="s">
        <v>873</v>
      </c>
      <c r="C61" s="205">
        <v>2007</v>
      </c>
      <c r="D61" s="183"/>
      <c r="E61" s="204" t="s">
        <v>46</v>
      </c>
      <c r="F61" s="289" t="s">
        <v>736</v>
      </c>
      <c r="G61" s="119">
        <f>VLOOKUP(F61,Таблица100!$W$6:$X$107,2,TRUE)</f>
        <v>90</v>
      </c>
      <c r="H61" s="290">
        <v>13</v>
      </c>
      <c r="I61" s="119">
        <f>VLOOKUP(H61,Таблица100!$AM$6:$AN$107,2,TRUE)</f>
        <v>47</v>
      </c>
      <c r="J61" s="290">
        <v>20</v>
      </c>
      <c r="K61" s="119">
        <f>VLOOKUP(J61,Таблица100!$BC$6:$BD$107,2,TRUE)</f>
        <v>66</v>
      </c>
      <c r="L61" s="290">
        <v>56</v>
      </c>
      <c r="M61" s="119">
        <f>VLOOKUP(L61,Таблица100!$BS$6:$BT$107,2,TRUE)</f>
        <v>63</v>
      </c>
      <c r="N61" s="148">
        <v>36</v>
      </c>
      <c r="O61" s="119">
        <f>VLOOKUP(N61,Таблица100!$BW$6:$BX$107,2,TRUE)</f>
        <v>67</v>
      </c>
      <c r="P61" s="5">
        <f t="shared" si="5"/>
        <v>333</v>
      </c>
      <c r="Q61" s="5">
        <v>1</v>
      </c>
      <c r="R61" s="17">
        <f ca="1" t="shared" si="6"/>
        <v>0.8914840745506222</v>
      </c>
      <c r="S61" s="6">
        <f t="shared" si="7"/>
        <v>7</v>
      </c>
      <c r="T61" s="42"/>
    </row>
    <row r="62" spans="1:20" s="43" customFormat="1" ht="13.5" customHeight="1" outlineLevel="1">
      <c r="A62" s="6">
        <f t="shared" si="4"/>
        <v>21</v>
      </c>
      <c r="B62" s="204" t="s">
        <v>920</v>
      </c>
      <c r="C62" s="205">
        <v>2007</v>
      </c>
      <c r="D62" s="183"/>
      <c r="E62" s="306" t="s">
        <v>52</v>
      </c>
      <c r="F62" s="289" t="s">
        <v>990</v>
      </c>
      <c r="G62" s="119">
        <f>VLOOKUP(F62,Таблица100!$W$6:$X$107,2,TRUE)</f>
        <v>59</v>
      </c>
      <c r="H62" s="290">
        <v>16</v>
      </c>
      <c r="I62" s="119">
        <f>VLOOKUP(H62,Таблица100!$AM$6:$AN$107,2,TRUE)</f>
        <v>61</v>
      </c>
      <c r="J62" s="290">
        <v>16</v>
      </c>
      <c r="K62" s="119">
        <f>VLOOKUP(J62,Таблица100!$BC$6:$BD$107,2,TRUE)</f>
        <v>62</v>
      </c>
      <c r="L62" s="290">
        <v>32</v>
      </c>
      <c r="M62" s="119">
        <f>VLOOKUP(L62,Таблица100!$BS$6:$BT$107,2,TRUE)</f>
        <v>17</v>
      </c>
      <c r="N62" s="148">
        <v>25</v>
      </c>
      <c r="O62" s="119">
        <f>VLOOKUP(N62,Таблица100!$BW$6:$BX$107,2,TRUE)</f>
        <v>40</v>
      </c>
      <c r="P62" s="5">
        <f t="shared" si="5"/>
        <v>239</v>
      </c>
      <c r="Q62" s="5">
        <v>1</v>
      </c>
      <c r="R62" s="17">
        <f ca="1" t="shared" si="6"/>
        <v>0.6675446915770016</v>
      </c>
      <c r="S62" s="6">
        <f t="shared" si="7"/>
        <v>14</v>
      </c>
      <c r="T62" s="42"/>
    </row>
    <row r="63" spans="1:20" s="43" customFormat="1" ht="13.5" customHeight="1" outlineLevel="1">
      <c r="A63" s="6">
        <f t="shared" si="4"/>
        <v>26</v>
      </c>
      <c r="B63" s="306" t="s">
        <v>921</v>
      </c>
      <c r="C63" s="307">
        <v>2008</v>
      </c>
      <c r="D63" s="183"/>
      <c r="E63" s="306" t="s">
        <v>52</v>
      </c>
      <c r="F63" s="289">
        <v>0</v>
      </c>
      <c r="G63" s="119">
        <v>0</v>
      </c>
      <c r="H63" s="290">
        <v>3</v>
      </c>
      <c r="I63" s="119">
        <f>VLOOKUP(H63,Таблица100!$AM$6:$AN$107,2,TRUE)</f>
        <v>8</v>
      </c>
      <c r="J63" s="290">
        <v>14</v>
      </c>
      <c r="K63" s="119">
        <f>VLOOKUP(J63,Таблица100!$BC$6:$BD$107,2,TRUE)</f>
        <v>60</v>
      </c>
      <c r="L63" s="290">
        <v>52</v>
      </c>
      <c r="M63" s="119">
        <f>VLOOKUP(L63,Таблица100!$BS$6:$BT$107,2,TRUE)</f>
        <v>61</v>
      </c>
      <c r="N63" s="148">
        <v>0</v>
      </c>
      <c r="O63" s="119">
        <v>0</v>
      </c>
      <c r="P63" s="5">
        <f t="shared" si="5"/>
        <v>129</v>
      </c>
      <c r="Q63" s="5">
        <v>1</v>
      </c>
      <c r="R63" s="17">
        <f ca="1" t="shared" si="6"/>
        <v>0.48869436002979705</v>
      </c>
      <c r="S63" s="6">
        <f t="shared" si="7"/>
        <v>17</v>
      </c>
      <c r="T63" s="42"/>
    </row>
    <row r="64" spans="1:20" s="43" customFormat="1" ht="13.5" customHeight="1" outlineLevel="1">
      <c r="A64" s="6">
        <f t="shared" si="4"/>
        <v>1</v>
      </c>
      <c r="B64" s="204" t="s">
        <v>78</v>
      </c>
      <c r="C64" s="182">
        <v>2006</v>
      </c>
      <c r="D64" s="183"/>
      <c r="E64" s="204" t="s">
        <v>72</v>
      </c>
      <c r="F64" s="289" t="s">
        <v>986</v>
      </c>
      <c r="G64" s="119">
        <f>VLOOKUP(F64,Таблица100!$W$6:$X$107,2,TRUE)</f>
        <v>83</v>
      </c>
      <c r="H64" s="290">
        <v>40</v>
      </c>
      <c r="I64" s="119">
        <f>VLOOKUP(H64,Таблица100!$AM$6:$AN$107,2,TRUE)</f>
        <v>81</v>
      </c>
      <c r="J64" s="290">
        <v>19</v>
      </c>
      <c r="K64" s="119">
        <f>VLOOKUP(J64,Таблица100!$BC$6:$BD$107,2,TRUE)</f>
        <v>65</v>
      </c>
      <c r="L64" s="290">
        <v>70</v>
      </c>
      <c r="M64" s="119">
        <f>VLOOKUP(L64,Таблица100!$BS$6:$BT$107,2,TRUE)</f>
        <v>74</v>
      </c>
      <c r="N64" s="148">
        <v>47</v>
      </c>
      <c r="O64" s="119">
        <f>VLOOKUP(N64,Таблица100!$BW$6:$BX$107,2,TRUE)</f>
        <v>90</v>
      </c>
      <c r="P64" s="5">
        <f t="shared" si="5"/>
        <v>393</v>
      </c>
      <c r="Q64" s="5">
        <v>1</v>
      </c>
      <c r="R64" s="17">
        <f ca="1" t="shared" si="6"/>
        <v>0.10174286403503696</v>
      </c>
      <c r="S64" s="6">
        <f t="shared" si="7"/>
        <v>31</v>
      </c>
      <c r="T64" s="42"/>
    </row>
    <row r="65" spans="1:20" s="43" customFormat="1" ht="13.5" customHeight="1" outlineLevel="1">
      <c r="A65" s="6">
        <f t="shared" si="4"/>
        <v>12</v>
      </c>
      <c r="B65" s="204" t="s">
        <v>85</v>
      </c>
      <c r="C65" s="182">
        <v>2007</v>
      </c>
      <c r="D65" s="183"/>
      <c r="E65" s="204" t="s">
        <v>72</v>
      </c>
      <c r="F65" s="289" t="s">
        <v>987</v>
      </c>
      <c r="G65" s="119">
        <f>VLOOKUP(F65,Таблица100!$W$6:$X$107,2,TRUE)</f>
        <v>68</v>
      </c>
      <c r="H65" s="290">
        <v>15</v>
      </c>
      <c r="I65" s="119">
        <f>VLOOKUP(H65,Таблица100!$AM$6:$AN$107,2,TRUE)</f>
        <v>60</v>
      </c>
      <c r="J65" s="290">
        <v>19</v>
      </c>
      <c r="K65" s="119">
        <f>VLOOKUP(J65,Таблица100!$BC$6:$BD$107,2,TRUE)</f>
        <v>65</v>
      </c>
      <c r="L65" s="290">
        <v>44</v>
      </c>
      <c r="M65" s="119">
        <f>VLOOKUP(L65,Таблица100!$BS$6:$BT$107,2,TRUE)</f>
        <v>47</v>
      </c>
      <c r="N65" s="148">
        <v>42</v>
      </c>
      <c r="O65" s="119">
        <f>VLOOKUP(N65,Таблица100!$BW$6:$BX$107,2,TRUE)</f>
        <v>79</v>
      </c>
      <c r="P65" s="5">
        <f t="shared" si="5"/>
        <v>319</v>
      </c>
      <c r="Q65" s="5">
        <v>1</v>
      </c>
      <c r="R65" s="17">
        <f ca="1" t="shared" si="6"/>
        <v>0.8233797895192103</v>
      </c>
      <c r="S65" s="6">
        <f t="shared" si="7"/>
        <v>11</v>
      </c>
      <c r="T65" s="42"/>
    </row>
    <row r="66" spans="1:20" s="43" customFormat="1" ht="13.5" customHeight="1" outlineLevel="1">
      <c r="A66" s="6">
        <f t="shared" si="4"/>
        <v>15</v>
      </c>
      <c r="B66" s="204" t="s">
        <v>867</v>
      </c>
      <c r="C66" s="182">
        <v>2007</v>
      </c>
      <c r="D66" s="183"/>
      <c r="E66" s="204" t="s">
        <v>56</v>
      </c>
      <c r="F66" s="289" t="s">
        <v>984</v>
      </c>
      <c r="G66" s="119">
        <f>VLOOKUP(F66,Таблица100!$W$6:$X$107,2,TRUE)</f>
        <v>71</v>
      </c>
      <c r="H66" s="290">
        <v>15</v>
      </c>
      <c r="I66" s="119">
        <f>VLOOKUP(H66,Таблица100!$AM$6:$AN$107,2,TRUE)</f>
        <v>60</v>
      </c>
      <c r="J66" s="290">
        <v>23</v>
      </c>
      <c r="K66" s="119">
        <f>VLOOKUP(J66,Таблица100!$BC$6:$BD$107,2,TRUE)</f>
        <v>73</v>
      </c>
      <c r="L66" s="290">
        <v>59</v>
      </c>
      <c r="M66" s="119">
        <f>VLOOKUP(L66,Таблица100!$BS$6:$BT$107,2,TRUE)</f>
        <v>64</v>
      </c>
      <c r="N66" s="148">
        <v>24</v>
      </c>
      <c r="O66" s="119">
        <f>VLOOKUP(N66,Таблица100!$BW$6:$BX$107,2,TRUE)</f>
        <v>38</v>
      </c>
      <c r="P66" s="5">
        <f t="shared" si="5"/>
        <v>306</v>
      </c>
      <c r="Q66" s="5">
        <v>1</v>
      </c>
      <c r="R66" s="17">
        <f ca="1" t="shared" si="6"/>
        <v>0.92377916942212</v>
      </c>
      <c r="S66" s="6">
        <f t="shared" si="7"/>
        <v>3</v>
      </c>
      <c r="T66" s="42"/>
    </row>
    <row r="67" spans="1:20" s="43" customFormat="1" ht="13.5" customHeight="1" outlineLevel="1">
      <c r="A67" s="6">
        <f t="shared" si="4"/>
        <v>16</v>
      </c>
      <c r="B67" s="204" t="s">
        <v>928</v>
      </c>
      <c r="C67" s="205">
        <v>2006</v>
      </c>
      <c r="D67" s="183"/>
      <c r="E67" s="306" t="s">
        <v>56</v>
      </c>
      <c r="F67" s="289" t="s">
        <v>983</v>
      </c>
      <c r="G67" s="119">
        <f>VLOOKUP(F67,Таблица100!$W$6:$X$107,2,TRUE)</f>
        <v>85</v>
      </c>
      <c r="H67" s="290">
        <v>16</v>
      </c>
      <c r="I67" s="119">
        <f>VLOOKUP(H67,Таблица100!$AM$6:$AN$107,2,TRUE)</f>
        <v>61</v>
      </c>
      <c r="J67" s="290">
        <v>14</v>
      </c>
      <c r="K67" s="119">
        <f>VLOOKUP(J67,Таблица100!$BC$6:$BD$107,2,TRUE)</f>
        <v>60</v>
      </c>
      <c r="L67" s="290">
        <v>43</v>
      </c>
      <c r="M67" s="119">
        <f>VLOOKUP(L67,Таблица100!$BS$6:$BT$107,2,TRUE)</f>
        <v>45</v>
      </c>
      <c r="N67" s="148">
        <v>25</v>
      </c>
      <c r="O67" s="119">
        <f>VLOOKUP(N67,Таблица100!$BW$6:$BX$107,2,TRUE)</f>
        <v>40</v>
      </c>
      <c r="P67" s="5">
        <f t="shared" si="5"/>
        <v>291</v>
      </c>
      <c r="Q67" s="5">
        <v>1</v>
      </c>
      <c r="R67" s="17">
        <f ca="1" t="shared" si="6"/>
        <v>0.9954722764211289</v>
      </c>
      <c r="S67" s="6">
        <f t="shared" si="7"/>
        <v>1</v>
      </c>
      <c r="T67" s="42"/>
    </row>
    <row r="68" spans="1:20" s="43" customFormat="1" ht="13.5" customHeight="1" outlineLevel="1">
      <c r="A68" s="6">
        <f t="shared" si="4"/>
        <v>4</v>
      </c>
      <c r="B68" s="204" t="s">
        <v>914</v>
      </c>
      <c r="C68" s="182">
        <v>2006</v>
      </c>
      <c r="D68" s="183"/>
      <c r="E68" s="204" t="s">
        <v>57</v>
      </c>
      <c r="F68" s="289" t="s">
        <v>232</v>
      </c>
      <c r="G68" s="119">
        <f>VLOOKUP(F68,Таблица100!$W$6:$X$107,2,TRUE)</f>
        <v>80</v>
      </c>
      <c r="H68" s="290">
        <v>25</v>
      </c>
      <c r="I68" s="119">
        <f>VLOOKUP(H68,Таблица100!$AM$6:$AN$107,2,TRUE)</f>
        <v>66</v>
      </c>
      <c r="J68" s="290">
        <v>24</v>
      </c>
      <c r="K68" s="119">
        <f>VLOOKUP(J68,Таблица100!$BC$6:$BD$107,2,TRUE)</f>
        <v>76</v>
      </c>
      <c r="L68" s="290">
        <v>66</v>
      </c>
      <c r="M68" s="119">
        <f>VLOOKUP(L68,Таблица100!$BS$6:$BT$107,2,TRUE)</f>
        <v>70</v>
      </c>
      <c r="N68" s="148">
        <v>42</v>
      </c>
      <c r="O68" s="119">
        <f>VLOOKUP(N68,Таблица100!$BW$6:$BX$107,2,TRUE)</f>
        <v>79</v>
      </c>
      <c r="P68" s="5">
        <f t="shared" si="5"/>
        <v>371</v>
      </c>
      <c r="Q68" s="5">
        <v>1</v>
      </c>
      <c r="R68" s="17">
        <f ca="1" t="shared" si="6"/>
        <v>0.3639670000510712</v>
      </c>
      <c r="S68" s="6">
        <f t="shared" si="7"/>
        <v>24</v>
      </c>
      <c r="T68" s="42"/>
    </row>
    <row r="69" spans="1:20" s="43" customFormat="1" ht="13.5" customHeight="1" outlineLevel="1">
      <c r="A69" s="6">
        <f t="shared" si="4"/>
        <v>14</v>
      </c>
      <c r="B69" s="204" t="s">
        <v>915</v>
      </c>
      <c r="C69" s="182">
        <v>2007</v>
      </c>
      <c r="D69" s="183"/>
      <c r="E69" s="204" t="s">
        <v>57</v>
      </c>
      <c r="F69" s="289" t="s">
        <v>975</v>
      </c>
      <c r="G69" s="119">
        <f>VLOOKUP(F69,Таблица100!$W$6:$X$107,2,TRUE)</f>
        <v>75</v>
      </c>
      <c r="H69" s="290">
        <v>17</v>
      </c>
      <c r="I69" s="119">
        <f>VLOOKUP(H69,Таблица100!$AM$6:$AN$107,2,TRUE)</f>
        <v>61</v>
      </c>
      <c r="J69" s="290">
        <v>14</v>
      </c>
      <c r="K69" s="119">
        <f>VLOOKUP(J69,Таблица100!$BC$6:$BD$107,2,TRUE)</f>
        <v>60</v>
      </c>
      <c r="L69" s="290">
        <v>42</v>
      </c>
      <c r="M69" s="119">
        <f>VLOOKUP(L69,Таблица100!$BS$6:$BT$107,2,TRUE)</f>
        <v>43</v>
      </c>
      <c r="N69" s="148">
        <v>41</v>
      </c>
      <c r="O69" s="119">
        <f>VLOOKUP(N69,Таблица100!$BW$6:$BX$107,2,TRUE)</f>
        <v>77</v>
      </c>
      <c r="P69" s="5">
        <f t="shared" si="5"/>
        <v>316</v>
      </c>
      <c r="Q69" s="5">
        <v>1</v>
      </c>
      <c r="R69" s="17">
        <f ca="1" t="shared" si="6"/>
        <v>0.06362636470054561</v>
      </c>
      <c r="S69" s="6">
        <f t="shared" si="7"/>
        <v>34</v>
      </c>
      <c r="T69" s="42"/>
    </row>
    <row r="70" spans="1:20" s="43" customFormat="1" ht="13.5" customHeight="1" outlineLevel="1">
      <c r="A70" s="6">
        <f t="shared" si="4"/>
        <v>13</v>
      </c>
      <c r="B70" s="204" t="s">
        <v>838</v>
      </c>
      <c r="C70" s="205">
        <v>2008</v>
      </c>
      <c r="D70" s="183"/>
      <c r="E70" s="204" t="s">
        <v>58</v>
      </c>
      <c r="F70" s="289" t="s">
        <v>747</v>
      </c>
      <c r="G70" s="119">
        <f>VLOOKUP(F70,Таблица100!$W$6:$X$107,2,TRUE)</f>
        <v>76</v>
      </c>
      <c r="H70" s="290">
        <v>23</v>
      </c>
      <c r="I70" s="119">
        <f>VLOOKUP(H70,Таблица100!$AM$6:$AN$107,2,TRUE)</f>
        <v>64</v>
      </c>
      <c r="J70" s="290">
        <v>11</v>
      </c>
      <c r="K70" s="119">
        <f>VLOOKUP(J70,Таблица100!$BC$6:$BD$107,2,TRUE)</f>
        <v>50</v>
      </c>
      <c r="L70" s="290">
        <v>45</v>
      </c>
      <c r="M70" s="119">
        <f>VLOOKUP(L70,Таблица100!$BS$6:$BT$107,2,TRUE)</f>
        <v>49</v>
      </c>
      <c r="N70" s="148">
        <v>42</v>
      </c>
      <c r="O70" s="119">
        <f>VLOOKUP(N70,Таблица100!$BW$6:$BX$107,2,TRUE)</f>
        <v>79</v>
      </c>
      <c r="P70" s="5">
        <f t="shared" si="5"/>
        <v>318</v>
      </c>
      <c r="Q70" s="5">
        <v>1</v>
      </c>
      <c r="R70" s="17">
        <f ca="1" t="shared" si="6"/>
        <v>0.6786374356935964</v>
      </c>
      <c r="S70" s="6">
        <f t="shared" si="7"/>
        <v>13</v>
      </c>
      <c r="T70" s="42"/>
    </row>
    <row r="71" spans="1:20" s="43" customFormat="1" ht="13.5" customHeight="1" outlineLevel="1">
      <c r="A71" s="6">
        <f t="shared" si="4"/>
        <v>3</v>
      </c>
      <c r="B71" s="204" t="s">
        <v>839</v>
      </c>
      <c r="C71" s="182">
        <v>2007</v>
      </c>
      <c r="D71" s="183"/>
      <c r="E71" s="204" t="s">
        <v>58</v>
      </c>
      <c r="F71" s="289" t="s">
        <v>653</v>
      </c>
      <c r="G71" s="119">
        <f>VLOOKUP(F71,Таблица100!$W$6:$X$107,2,TRUE)</f>
        <v>84</v>
      </c>
      <c r="H71" s="290">
        <v>23</v>
      </c>
      <c r="I71" s="119">
        <f>VLOOKUP(H71,Таблица100!$AM$6:$AN$107,2,TRUE)</f>
        <v>64</v>
      </c>
      <c r="J71" s="290">
        <v>21</v>
      </c>
      <c r="K71" s="119">
        <f>VLOOKUP(J71,Таблица100!$BC$6:$BD$107,2,TRUE)</f>
        <v>68</v>
      </c>
      <c r="L71" s="290">
        <v>69</v>
      </c>
      <c r="M71" s="119">
        <f>VLOOKUP(L71,Таблица100!$BS$6:$BT$107,2,TRUE)</f>
        <v>73</v>
      </c>
      <c r="N71" s="148">
        <v>44</v>
      </c>
      <c r="O71" s="119">
        <f>VLOOKUP(N71,Таблица100!$BW$6:$BX$107,2,TRUE)</f>
        <v>83</v>
      </c>
      <c r="P71" s="5">
        <f t="shared" si="5"/>
        <v>372</v>
      </c>
      <c r="Q71" s="5">
        <v>1</v>
      </c>
      <c r="R71" s="17">
        <f ca="1" t="shared" si="6"/>
        <v>0.2999413480983325</v>
      </c>
      <c r="S71" s="6">
        <f t="shared" si="7"/>
        <v>27</v>
      </c>
      <c r="T71" s="42"/>
    </row>
    <row r="72" spans="1:20" s="43" customFormat="1" ht="13.5" customHeight="1" outlineLevel="1">
      <c r="A72" s="6">
        <f t="shared" si="4"/>
        <v>9</v>
      </c>
      <c r="B72" s="204" t="s">
        <v>882</v>
      </c>
      <c r="C72" s="182">
        <v>2006</v>
      </c>
      <c r="D72" s="183"/>
      <c r="E72" s="204" t="s">
        <v>59</v>
      </c>
      <c r="F72" s="289" t="s">
        <v>982</v>
      </c>
      <c r="G72" s="119">
        <f>VLOOKUP(F72,Таблица100!$W$6:$X$107,2,TRUE)</f>
        <v>84</v>
      </c>
      <c r="H72" s="290">
        <v>20</v>
      </c>
      <c r="I72" s="119">
        <f>VLOOKUP(H72,Таблица100!$AM$6:$AN$107,2,TRUE)</f>
        <v>63</v>
      </c>
      <c r="J72" s="290">
        <v>12</v>
      </c>
      <c r="K72" s="119">
        <f>VLOOKUP(J72,Таблица100!$BC$6:$BD$107,2,TRUE)</f>
        <v>55</v>
      </c>
      <c r="L72" s="290">
        <v>54</v>
      </c>
      <c r="M72" s="119">
        <f>VLOOKUP(L72,Таблица100!$BS$6:$BT$107,2,TRUE)</f>
        <v>62</v>
      </c>
      <c r="N72" s="148">
        <v>36</v>
      </c>
      <c r="O72" s="119">
        <f>VLOOKUP(N72,Таблица100!$BW$6:$BX$107,2,TRUE)</f>
        <v>67</v>
      </c>
      <c r="P72" s="5">
        <f t="shared" si="5"/>
        <v>331</v>
      </c>
      <c r="Q72" s="5">
        <v>1</v>
      </c>
      <c r="R72" s="17">
        <f ca="1" t="shared" si="6"/>
        <v>0.5670144699397479</v>
      </c>
      <c r="S72" s="6">
        <f t="shared" si="7"/>
        <v>16</v>
      </c>
      <c r="T72" s="42"/>
    </row>
    <row r="73" spans="1:20" s="43" customFormat="1" ht="13.5" customHeight="1" outlineLevel="1">
      <c r="A73" s="6">
        <f t="shared" si="4"/>
        <v>19</v>
      </c>
      <c r="B73" s="204" t="s">
        <v>883</v>
      </c>
      <c r="C73" s="182">
        <v>2008</v>
      </c>
      <c r="D73" s="183"/>
      <c r="E73" s="204" t="s">
        <v>59</v>
      </c>
      <c r="F73" s="289" t="s">
        <v>429</v>
      </c>
      <c r="G73" s="119">
        <f>VLOOKUP(F73,Таблица100!$W$6:$X$107,2,TRUE)</f>
        <v>85</v>
      </c>
      <c r="H73" s="290">
        <v>13</v>
      </c>
      <c r="I73" s="119">
        <f>VLOOKUP(H73,Таблица100!$AM$6:$AN$107,2,TRUE)</f>
        <v>47</v>
      </c>
      <c r="J73" s="290">
        <v>2</v>
      </c>
      <c r="K73" s="119">
        <f>VLOOKUP(J73,Таблица100!$BC$6:$BD$107,2,TRUE)</f>
        <v>7</v>
      </c>
      <c r="L73" s="290">
        <v>48</v>
      </c>
      <c r="M73" s="119">
        <f>VLOOKUP(L73,Таблица100!$BS$6:$BT$107,2,TRUE)</f>
        <v>55</v>
      </c>
      <c r="N73" s="148">
        <v>35</v>
      </c>
      <c r="O73" s="119">
        <f>VLOOKUP(N73,Таблица100!$BW$6:$BX$107,2,TRUE)</f>
        <v>65</v>
      </c>
      <c r="P73" s="5">
        <f t="shared" si="5"/>
        <v>259</v>
      </c>
      <c r="Q73" s="5">
        <v>1</v>
      </c>
      <c r="R73" s="17">
        <f ca="1" t="shared" si="6"/>
        <v>0.3286021101809887</v>
      </c>
      <c r="S73" s="6">
        <f t="shared" si="7"/>
        <v>26</v>
      </c>
      <c r="T73" s="42"/>
    </row>
    <row r="74" spans="1:20" s="43" customFormat="1" ht="13.5" customHeight="1" outlineLevel="1">
      <c r="A74" s="6">
        <f t="shared" si="4"/>
        <v>27</v>
      </c>
      <c r="B74" s="280"/>
      <c r="C74" s="182"/>
      <c r="D74" s="183"/>
      <c r="E74" s="280" t="s">
        <v>60</v>
      </c>
      <c r="F74" s="289" t="s">
        <v>817</v>
      </c>
      <c r="G74" s="119">
        <f>VLOOKUP(F74,Таблица100!$W$6:$X$107,2,TRUE)</f>
        <v>0</v>
      </c>
      <c r="H74" s="290">
        <v>0</v>
      </c>
      <c r="I74" s="119">
        <f>VLOOKUP(H74,Таблица100!$AM$6:$AN$107,2,TRUE)</f>
        <v>0</v>
      </c>
      <c r="J74" s="290">
        <v>-1</v>
      </c>
      <c r="K74" s="119">
        <f>VLOOKUP(J74,Таблица100!$BC$6:$BD$107,2,TRUE)</f>
        <v>0</v>
      </c>
      <c r="L74" s="290">
        <v>18</v>
      </c>
      <c r="M74" s="119">
        <f>VLOOKUP(L74,Таблица100!$BS$6:$BT$107,2,TRUE)</f>
        <v>0</v>
      </c>
      <c r="N74" s="148">
        <v>10</v>
      </c>
      <c r="O74" s="119">
        <f>VLOOKUP(N74,Таблица100!$BW$6:$BX$107,2,TRUE)</f>
        <v>0</v>
      </c>
      <c r="P74" s="5">
        <f t="shared" si="5"/>
        <v>0</v>
      </c>
      <c r="Q74" s="5"/>
      <c r="R74" s="17">
        <f ca="1" t="shared" si="6"/>
        <v>0.4534797841814744</v>
      </c>
      <c r="S74" s="6">
        <f t="shared" si="7"/>
        <v>20</v>
      </c>
      <c r="T74" s="42"/>
    </row>
    <row r="75" spans="1:20" s="43" customFormat="1" ht="13.5" customHeight="1" outlineLevel="1">
      <c r="A75" s="6">
        <f t="shared" si="4"/>
        <v>27</v>
      </c>
      <c r="B75" s="280"/>
      <c r="C75" s="182"/>
      <c r="D75" s="183"/>
      <c r="E75" s="280" t="s">
        <v>60</v>
      </c>
      <c r="F75" s="289" t="s">
        <v>817</v>
      </c>
      <c r="G75" s="119">
        <f>VLOOKUP(F75,Таблица100!$W$6:$X$107,2,TRUE)</f>
        <v>0</v>
      </c>
      <c r="H75" s="290">
        <v>0</v>
      </c>
      <c r="I75" s="119">
        <f>VLOOKUP(H75,Таблица100!$AM$6:$AN$107,2,TRUE)</f>
        <v>0</v>
      </c>
      <c r="J75" s="290">
        <v>-1</v>
      </c>
      <c r="K75" s="119">
        <f>VLOOKUP(J75,Таблица100!$BC$6:$BD$107,2,TRUE)</f>
        <v>0</v>
      </c>
      <c r="L75" s="290">
        <v>18</v>
      </c>
      <c r="M75" s="119">
        <f>VLOOKUP(L75,Таблица100!$BS$6:$BT$107,2,TRUE)</f>
        <v>0</v>
      </c>
      <c r="N75" s="148">
        <v>10</v>
      </c>
      <c r="O75" s="119">
        <f>VLOOKUP(N75,Таблица100!$BW$6:$BX$107,2,TRUE)</f>
        <v>0</v>
      </c>
      <c r="P75" s="5">
        <f t="shared" si="5"/>
        <v>0</v>
      </c>
      <c r="Q75" s="5"/>
      <c r="R75" s="17">
        <f ca="1" t="shared" si="6"/>
        <v>0.9359000237617716</v>
      </c>
      <c r="S75" s="6">
        <f t="shared" si="7"/>
        <v>2</v>
      </c>
      <c r="T75" s="42"/>
    </row>
    <row r="76" spans="1:20" s="43" customFormat="1" ht="13.5" customHeight="1" outlineLevel="1">
      <c r="A76" s="6">
        <f t="shared" si="4"/>
        <v>24</v>
      </c>
      <c r="B76" s="204" t="s">
        <v>854</v>
      </c>
      <c r="C76" s="182">
        <v>2007</v>
      </c>
      <c r="D76" s="183"/>
      <c r="E76" s="204" t="s">
        <v>62</v>
      </c>
      <c r="F76" s="289" t="s">
        <v>991</v>
      </c>
      <c r="G76" s="119">
        <f>VLOOKUP(F76,Таблица100!$W$6:$X$107,2,TRUE)</f>
        <v>0</v>
      </c>
      <c r="H76" s="290">
        <v>17</v>
      </c>
      <c r="I76" s="119">
        <f>VLOOKUP(H76,Таблица100!$AM$6:$AN$107,2,TRUE)</f>
        <v>61</v>
      </c>
      <c r="J76" s="290">
        <v>19</v>
      </c>
      <c r="K76" s="119">
        <f>VLOOKUP(J76,Таблица100!$BC$6:$BD$107,2,TRUE)</f>
        <v>65</v>
      </c>
      <c r="L76" s="290">
        <v>50</v>
      </c>
      <c r="M76" s="119">
        <f>VLOOKUP(L76,Таблица100!$BS$6:$BT$107,2,TRUE)</f>
        <v>59</v>
      </c>
      <c r="N76" s="148">
        <v>16</v>
      </c>
      <c r="O76" s="119">
        <f>VLOOKUP(N76,Таблица100!$BW$6:$BX$107,2,TRUE)</f>
        <v>21</v>
      </c>
      <c r="P76" s="5">
        <f t="shared" si="5"/>
        <v>206</v>
      </c>
      <c r="Q76" s="5">
        <v>1</v>
      </c>
      <c r="R76" s="17">
        <f ca="1" t="shared" si="6"/>
        <v>0.8874581299127199</v>
      </c>
      <c r="S76" s="6">
        <f t="shared" si="7"/>
        <v>8</v>
      </c>
      <c r="T76" s="42"/>
    </row>
    <row r="77" spans="1:20" s="43" customFormat="1" ht="13.5" customHeight="1" outlineLevel="1">
      <c r="A77" s="6">
        <f t="shared" si="4"/>
        <v>27</v>
      </c>
      <c r="B77" s="204" t="s">
        <v>855</v>
      </c>
      <c r="C77" s="182">
        <v>2007</v>
      </c>
      <c r="D77" s="183"/>
      <c r="E77" s="204" t="s">
        <v>62</v>
      </c>
      <c r="F77" s="289" t="s">
        <v>817</v>
      </c>
      <c r="G77" s="119">
        <f>VLOOKUP(F77,Таблица100!$W$6:$X$107,2,TRUE)</f>
        <v>0</v>
      </c>
      <c r="H77" s="290">
        <v>0</v>
      </c>
      <c r="I77" s="119">
        <f>VLOOKUP(H77,Таблица100!$AM$6:$AN$107,2,TRUE)</f>
        <v>0</v>
      </c>
      <c r="J77" s="290">
        <v>-1</v>
      </c>
      <c r="K77" s="119">
        <f>VLOOKUP(J77,Таблица100!$BC$6:$BD$107,2,TRUE)</f>
        <v>0</v>
      </c>
      <c r="L77" s="290">
        <v>18</v>
      </c>
      <c r="M77" s="119">
        <f>VLOOKUP(L77,Таблица100!$BS$6:$BT$107,2,TRUE)</f>
        <v>0</v>
      </c>
      <c r="N77" s="148">
        <v>10</v>
      </c>
      <c r="O77" s="119">
        <f>VLOOKUP(N77,Таблица100!$BW$6:$BX$107,2,TRUE)</f>
        <v>0</v>
      </c>
      <c r="P77" s="5">
        <f t="shared" si="5"/>
        <v>0</v>
      </c>
      <c r="Q77" s="5">
        <v>1</v>
      </c>
      <c r="R77" s="17">
        <f ca="1" t="shared" si="6"/>
        <v>0.07668358819604404</v>
      </c>
      <c r="S77" s="6">
        <f t="shared" si="7"/>
        <v>33</v>
      </c>
      <c r="T77" s="42"/>
    </row>
    <row r="78" spans="1:20" s="43" customFormat="1" ht="13.5" customHeight="1" outlineLevel="1">
      <c r="A78" s="6">
        <f t="shared" si="4"/>
        <v>27</v>
      </c>
      <c r="B78" s="280"/>
      <c r="C78" s="182"/>
      <c r="D78" s="183"/>
      <c r="E78" s="280" t="s">
        <v>63</v>
      </c>
      <c r="F78" s="289" t="s">
        <v>817</v>
      </c>
      <c r="G78" s="119">
        <f>VLOOKUP(F78,Таблица100!$W$6:$X$107,2,TRUE)</f>
        <v>0</v>
      </c>
      <c r="H78" s="290">
        <v>0</v>
      </c>
      <c r="I78" s="119">
        <f>VLOOKUP(H78,Таблица100!$AM$6:$AN$107,2,TRUE)</f>
        <v>0</v>
      </c>
      <c r="J78" s="290">
        <v>-1</v>
      </c>
      <c r="K78" s="119">
        <f>VLOOKUP(J78,Таблица100!$BC$6:$BD$107,2,TRUE)</f>
        <v>0</v>
      </c>
      <c r="L78" s="290">
        <v>18</v>
      </c>
      <c r="M78" s="119">
        <f>VLOOKUP(L78,Таблица100!$BS$6:$BT$107,2,TRUE)</f>
        <v>0</v>
      </c>
      <c r="N78" s="148">
        <v>10</v>
      </c>
      <c r="O78" s="119">
        <f>VLOOKUP(N78,Таблица100!$BW$6:$BX$107,2,TRUE)</f>
        <v>0</v>
      </c>
      <c r="P78" s="5">
        <f t="shared" si="5"/>
        <v>0</v>
      </c>
      <c r="Q78" s="5"/>
      <c r="R78" s="17">
        <f ca="1" t="shared" si="6"/>
        <v>0.16712514825396663</v>
      </c>
      <c r="S78" s="6">
        <f t="shared" si="7"/>
        <v>29</v>
      </c>
      <c r="T78" s="42"/>
    </row>
    <row r="79" spans="1:20" s="43" customFormat="1" ht="13.5" customHeight="1" outlineLevel="1">
      <c r="A79" s="6">
        <f t="shared" si="4"/>
        <v>27</v>
      </c>
      <c r="B79" s="280"/>
      <c r="C79" s="182"/>
      <c r="D79" s="183"/>
      <c r="E79" s="280" t="s">
        <v>63</v>
      </c>
      <c r="F79" s="289" t="s">
        <v>817</v>
      </c>
      <c r="G79" s="119">
        <f>VLOOKUP(F79,Таблица100!$W$6:$X$107,2,TRUE)</f>
        <v>0</v>
      </c>
      <c r="H79" s="290">
        <v>0</v>
      </c>
      <c r="I79" s="119">
        <f>VLOOKUP(H79,Таблица100!$AM$6:$AN$107,2,TRUE)</f>
        <v>0</v>
      </c>
      <c r="J79" s="290">
        <v>-1</v>
      </c>
      <c r="K79" s="119">
        <f>VLOOKUP(J79,Таблица100!$BC$6:$BD$107,2,TRUE)</f>
        <v>0</v>
      </c>
      <c r="L79" s="290">
        <v>18</v>
      </c>
      <c r="M79" s="119">
        <f>VLOOKUP(L79,Таблица100!$BS$6:$BT$107,2,TRUE)</f>
        <v>0</v>
      </c>
      <c r="N79" s="148">
        <v>10</v>
      </c>
      <c r="O79" s="119">
        <f>VLOOKUP(N79,Таблица100!$BW$6:$BX$107,2,TRUE)</f>
        <v>0</v>
      </c>
      <c r="P79" s="5">
        <f t="shared" si="5"/>
        <v>0</v>
      </c>
      <c r="Q79" s="5"/>
      <c r="R79" s="17">
        <f ca="1" t="shared" si="6"/>
        <v>0.6188914579137011</v>
      </c>
      <c r="S79" s="6">
        <f t="shared" si="7"/>
        <v>15</v>
      </c>
      <c r="T79" s="42"/>
    </row>
    <row r="80" spans="1:20" s="43" customFormat="1" ht="13.5" customHeight="1" outlineLevel="1" collapsed="1">
      <c r="A80" s="6">
        <f t="shared" si="4"/>
        <v>20</v>
      </c>
      <c r="B80" s="204" t="s">
        <v>849</v>
      </c>
      <c r="C80" s="205">
        <v>2006</v>
      </c>
      <c r="D80" s="183"/>
      <c r="E80" s="204" t="s">
        <v>90</v>
      </c>
      <c r="F80" s="289" t="s">
        <v>992</v>
      </c>
      <c r="G80" s="119">
        <f>VLOOKUP(F80,Таблица100!$W$6:$X$107,2,TRUE)</f>
        <v>0</v>
      </c>
      <c r="H80" s="290">
        <v>16</v>
      </c>
      <c r="I80" s="119">
        <f>VLOOKUP(H80,Таблица100!$AM$6:$AN$107,2,TRUE)</f>
        <v>61</v>
      </c>
      <c r="J80" s="290">
        <v>16</v>
      </c>
      <c r="K80" s="119">
        <f>VLOOKUP(J80,Таблица100!$BC$6:$BD$107,2,TRUE)</f>
        <v>62</v>
      </c>
      <c r="L80" s="290">
        <v>44</v>
      </c>
      <c r="M80" s="119">
        <f>VLOOKUP(L80,Таблица100!$BS$6:$BT$107,2,TRUE)</f>
        <v>47</v>
      </c>
      <c r="N80" s="148">
        <v>46</v>
      </c>
      <c r="O80" s="119">
        <f>VLOOKUP(N80,Таблица100!$BW$6:$BX$107,2,TRUE)</f>
        <v>87</v>
      </c>
      <c r="P80" s="5">
        <f t="shared" si="5"/>
        <v>257</v>
      </c>
      <c r="Q80" s="5">
        <v>1</v>
      </c>
      <c r="R80" s="17">
        <f ca="1" t="shared" si="6"/>
        <v>0.9147010108350523</v>
      </c>
      <c r="S80" s="6">
        <f t="shared" si="7"/>
        <v>5</v>
      </c>
      <c r="T80" s="42"/>
    </row>
    <row r="81" spans="1:20" s="43" customFormat="1" ht="13.5" customHeight="1" outlineLevel="1">
      <c r="A81" s="6">
        <f t="shared" si="4"/>
        <v>22</v>
      </c>
      <c r="B81" s="204" t="s">
        <v>850</v>
      </c>
      <c r="C81" s="205">
        <v>2007</v>
      </c>
      <c r="D81" s="183"/>
      <c r="E81" s="204" t="s">
        <v>90</v>
      </c>
      <c r="F81" s="289"/>
      <c r="G81" s="119">
        <v>0</v>
      </c>
      <c r="H81" s="290">
        <v>13</v>
      </c>
      <c r="I81" s="119">
        <f>VLOOKUP(H81,Таблица100!$AM$6:$AN$107,2,TRUE)</f>
        <v>47</v>
      </c>
      <c r="J81" s="290">
        <v>19</v>
      </c>
      <c r="K81" s="119">
        <f>VLOOKUP(J81,Таблица100!$BC$6:$BD$107,2,TRUE)</f>
        <v>65</v>
      </c>
      <c r="L81" s="290">
        <v>48</v>
      </c>
      <c r="M81" s="119">
        <f>VLOOKUP(L81,Таблица100!$BS$6:$BT$107,2,TRUE)</f>
        <v>55</v>
      </c>
      <c r="N81" s="148">
        <v>38</v>
      </c>
      <c r="O81" s="119">
        <f>VLOOKUP(N81,Таблица100!$BW$6:$BX$107,2,TRUE)</f>
        <v>71</v>
      </c>
      <c r="P81" s="5">
        <f t="shared" si="5"/>
        <v>238</v>
      </c>
      <c r="Q81" s="5">
        <v>1</v>
      </c>
      <c r="R81" s="17">
        <f ca="1" t="shared" si="6"/>
        <v>0.9128228302639982</v>
      </c>
      <c r="S81" s="6">
        <f t="shared" si="7"/>
        <v>6</v>
      </c>
      <c r="T81" s="42"/>
    </row>
    <row r="82" spans="1:20" s="43" customFormat="1" ht="13.5" customHeight="1" outlineLevel="1">
      <c r="A82" s="6">
        <f t="shared" si="4"/>
        <v>18</v>
      </c>
      <c r="B82" s="204" t="s">
        <v>901</v>
      </c>
      <c r="C82" s="205">
        <v>2006</v>
      </c>
      <c r="D82" s="183"/>
      <c r="E82" s="204" t="s">
        <v>900</v>
      </c>
      <c r="F82" s="289" t="s">
        <v>268</v>
      </c>
      <c r="G82" s="119">
        <f>VLOOKUP(F82,Таблица100!$W$6:$X$107,2,TRUE)</f>
        <v>66</v>
      </c>
      <c r="H82" s="290">
        <v>15</v>
      </c>
      <c r="I82" s="119">
        <f>VLOOKUP(H82,Таблица100!$AM$6:$AN$107,2,TRUE)</f>
        <v>60</v>
      </c>
      <c r="J82" s="290">
        <v>25</v>
      </c>
      <c r="K82" s="119">
        <f>VLOOKUP(J82,Таблица100!$BC$6:$BD$107,2,TRUE)</f>
        <v>79</v>
      </c>
      <c r="L82" s="290">
        <v>48</v>
      </c>
      <c r="M82" s="119">
        <f>VLOOKUP(L82,Таблица100!$BS$6:$BT$107,2,TRUE)</f>
        <v>55</v>
      </c>
      <c r="N82" s="148">
        <v>1</v>
      </c>
      <c r="O82" s="119">
        <v>0</v>
      </c>
      <c r="P82" s="5">
        <f>G82+I82+K82+M82+O82</f>
        <v>260</v>
      </c>
      <c r="Q82" s="5">
        <v>1</v>
      </c>
      <c r="R82" s="17">
        <f ca="1" t="shared" si="6"/>
        <v>0.8404208856123836</v>
      </c>
      <c r="S82" s="6">
        <f t="shared" si="7"/>
        <v>10</v>
      </c>
      <c r="T82" s="42"/>
    </row>
    <row r="83" spans="1:20" s="43" customFormat="1" ht="13.5" customHeight="1" outlineLevel="1">
      <c r="A83" s="6">
        <f t="shared" si="4"/>
        <v>25</v>
      </c>
      <c r="B83" s="204" t="s">
        <v>902</v>
      </c>
      <c r="C83" s="205">
        <v>2007</v>
      </c>
      <c r="D83" s="183"/>
      <c r="E83" s="204" t="s">
        <v>900</v>
      </c>
      <c r="F83" s="289" t="s">
        <v>989</v>
      </c>
      <c r="G83" s="119">
        <f>VLOOKUP(F83,Таблица100!$W$6:$X$107,2,TRUE)</f>
        <v>46</v>
      </c>
      <c r="H83" s="290">
        <v>5</v>
      </c>
      <c r="I83" s="119">
        <f>VLOOKUP(H83,Таблица100!$AM$6:$AN$107,2,TRUE)</f>
        <v>14</v>
      </c>
      <c r="J83" s="290">
        <v>20</v>
      </c>
      <c r="K83" s="119">
        <f>VLOOKUP(J83,Таблица100!$BC$6:$BD$107,2,TRUE)</f>
        <v>66</v>
      </c>
      <c r="L83" s="290">
        <v>47</v>
      </c>
      <c r="M83" s="119">
        <f>VLOOKUP(L83,Таблица100!$BS$6:$BT$107,2,TRUE)</f>
        <v>53</v>
      </c>
      <c r="N83" s="148">
        <v>4</v>
      </c>
      <c r="O83" s="119">
        <v>0</v>
      </c>
      <c r="P83" s="5">
        <f>G83+I83+K83+M83+O83</f>
        <v>179</v>
      </c>
      <c r="Q83" s="5">
        <v>1</v>
      </c>
      <c r="R83" s="17">
        <f ca="1" t="shared" si="6"/>
        <v>0.0946149271248774</v>
      </c>
      <c r="S83" s="6">
        <f t="shared" si="7"/>
        <v>32</v>
      </c>
      <c r="T83" s="42"/>
    </row>
    <row r="84" spans="1:20" s="43" customFormat="1" ht="13.5" customHeight="1" outlineLevel="1">
      <c r="A84" s="6">
        <f t="shared" si="4"/>
        <v>11</v>
      </c>
      <c r="B84" s="204" t="s">
        <v>893</v>
      </c>
      <c r="C84" s="205">
        <v>2006</v>
      </c>
      <c r="D84" s="183"/>
      <c r="E84" s="204" t="s">
        <v>68</v>
      </c>
      <c r="F84" s="289" t="s">
        <v>469</v>
      </c>
      <c r="G84" s="119">
        <f>VLOOKUP(F84,Таблица100!$W$6:$X$107,2,TRUE)</f>
        <v>68</v>
      </c>
      <c r="H84" s="290">
        <v>19</v>
      </c>
      <c r="I84" s="119">
        <f>VLOOKUP(H84,Таблица100!$AM$6:$AN$107,2,TRUE)</f>
        <v>62</v>
      </c>
      <c r="J84" s="290">
        <v>21</v>
      </c>
      <c r="K84" s="119">
        <f>VLOOKUP(J84,Таблица100!$BC$6:$BD$107,2,TRUE)</f>
        <v>68</v>
      </c>
      <c r="L84" s="290">
        <v>49</v>
      </c>
      <c r="M84" s="119">
        <f>VLOOKUP(L84,Таблица100!$BS$6:$BT$107,2,TRUE)</f>
        <v>57</v>
      </c>
      <c r="N84" s="148">
        <v>37</v>
      </c>
      <c r="O84" s="119">
        <f>VLOOKUP(N84,Таблица100!$BW$6:$BX$107,2,TRUE)</f>
        <v>69</v>
      </c>
      <c r="P84" s="5">
        <f t="shared" si="5"/>
        <v>324</v>
      </c>
      <c r="Q84" s="5">
        <v>1</v>
      </c>
      <c r="R84" s="17">
        <f ca="1" t="shared" si="6"/>
        <v>0.2020700357225491</v>
      </c>
      <c r="S84" s="6">
        <f t="shared" si="7"/>
        <v>28</v>
      </c>
      <c r="T84" s="42"/>
    </row>
    <row r="85" spans="1:20" s="43" customFormat="1" ht="13.5" customHeight="1" outlineLevel="1" collapsed="1">
      <c r="A85" s="6">
        <f t="shared" si="4"/>
        <v>27</v>
      </c>
      <c r="B85" s="280"/>
      <c r="C85" s="205"/>
      <c r="D85" s="183"/>
      <c r="E85" s="204" t="s">
        <v>68</v>
      </c>
      <c r="F85" s="289" t="s">
        <v>817</v>
      </c>
      <c r="G85" s="119">
        <f>VLOOKUP(F85,Таблица100!$W$6:$X$107,2,TRUE)</f>
        <v>0</v>
      </c>
      <c r="H85" s="290">
        <v>0</v>
      </c>
      <c r="I85" s="119">
        <f>VLOOKUP(H85,Таблица100!$AM$6:$AN$107,2,TRUE)</f>
        <v>0</v>
      </c>
      <c r="J85" s="290">
        <v>-1</v>
      </c>
      <c r="K85" s="119">
        <f>VLOOKUP(J85,Таблица100!$BC$6:$BD$107,2,TRUE)</f>
        <v>0</v>
      </c>
      <c r="L85" s="290">
        <v>18</v>
      </c>
      <c r="M85" s="119">
        <f>VLOOKUP(L85,Таблица100!$BS$6:$BT$107,2,TRUE)</f>
        <v>0</v>
      </c>
      <c r="N85" s="148">
        <v>10</v>
      </c>
      <c r="O85" s="119">
        <f>VLOOKUP(N85,Таблица100!$BW$6:$BX$107,2,TRUE)</f>
        <v>0</v>
      </c>
      <c r="P85" s="5">
        <f t="shared" si="5"/>
        <v>0</v>
      </c>
      <c r="Q85" s="5"/>
      <c r="R85" s="17">
        <f ca="1" t="shared" si="6"/>
        <v>0.41663370111983655</v>
      </c>
      <c r="S85" s="6">
        <f t="shared" si="7"/>
        <v>22</v>
      </c>
      <c r="T85" s="42"/>
    </row>
    <row r="86" spans="1:20" s="43" customFormat="1" ht="13.5" customHeight="1" hidden="1" outlineLevel="2">
      <c r="A86" s="6"/>
      <c r="B86" s="181"/>
      <c r="C86" s="182"/>
      <c r="D86" s="183"/>
      <c r="E86" s="181"/>
      <c r="F86" s="178"/>
      <c r="G86" s="119"/>
      <c r="H86" s="142"/>
      <c r="I86" s="119"/>
      <c r="J86" s="142"/>
      <c r="K86" s="119"/>
      <c r="L86" s="142"/>
      <c r="M86" s="119"/>
      <c r="N86" s="143"/>
      <c r="O86" s="119"/>
      <c r="P86" s="5"/>
      <c r="Q86" s="5"/>
      <c r="R86" s="17"/>
      <c r="S86" s="6"/>
      <c r="T86" s="42"/>
    </row>
    <row r="87" spans="1:20" s="43" customFormat="1" ht="13.5" customHeight="1" hidden="1" outlineLevel="2">
      <c r="A87" s="6"/>
      <c r="B87" s="181"/>
      <c r="C87" s="182"/>
      <c r="D87" s="183"/>
      <c r="E87" s="181"/>
      <c r="F87" s="178"/>
      <c r="G87" s="119"/>
      <c r="H87" s="142"/>
      <c r="I87" s="119"/>
      <c r="J87" s="142"/>
      <c r="K87" s="119"/>
      <c r="L87" s="142"/>
      <c r="M87" s="119"/>
      <c r="N87" s="143"/>
      <c r="O87" s="119"/>
      <c r="P87" s="5"/>
      <c r="Q87" s="5"/>
      <c r="R87" s="17"/>
      <c r="S87" s="6"/>
      <c r="T87" s="42"/>
    </row>
    <row r="88" spans="1:20" s="43" customFormat="1" ht="13.5" customHeight="1" hidden="1" outlineLevel="2">
      <c r="A88" s="6"/>
      <c r="B88" s="181"/>
      <c r="C88" s="182"/>
      <c r="D88" s="183"/>
      <c r="E88" s="181"/>
      <c r="F88" s="178"/>
      <c r="G88" s="119"/>
      <c r="H88" s="142"/>
      <c r="I88" s="119"/>
      <c r="J88" s="142"/>
      <c r="K88" s="119"/>
      <c r="L88" s="142"/>
      <c r="M88" s="119"/>
      <c r="N88" s="143"/>
      <c r="O88" s="119"/>
      <c r="P88" s="5"/>
      <c r="Q88" s="5"/>
      <c r="R88" s="17"/>
      <c r="S88" s="6"/>
      <c r="T88" s="42"/>
    </row>
    <row r="89" spans="1:20" s="43" customFormat="1" ht="13.5" customHeight="1" hidden="1" outlineLevel="2">
      <c r="A89" s="6"/>
      <c r="B89" s="181"/>
      <c r="C89" s="182"/>
      <c r="D89" s="183"/>
      <c r="E89" s="181"/>
      <c r="F89" s="178"/>
      <c r="G89" s="119"/>
      <c r="H89" s="142"/>
      <c r="I89" s="119"/>
      <c r="J89" s="142"/>
      <c r="K89" s="119"/>
      <c r="L89" s="142"/>
      <c r="M89" s="119"/>
      <c r="N89" s="143"/>
      <c r="O89" s="119"/>
      <c r="P89" s="5"/>
      <c r="Q89" s="5"/>
      <c r="R89" s="17"/>
      <c r="S89" s="6"/>
      <c r="T89" s="42"/>
    </row>
    <row r="90" spans="1:20" s="43" customFormat="1" ht="13.5" customHeight="1" hidden="1" outlineLevel="2">
      <c r="A90" s="6"/>
      <c r="B90" s="181"/>
      <c r="C90" s="182"/>
      <c r="D90" s="183"/>
      <c r="E90" s="181"/>
      <c r="F90" s="178"/>
      <c r="G90" s="119"/>
      <c r="H90" s="142"/>
      <c r="I90" s="119"/>
      <c r="J90" s="142"/>
      <c r="K90" s="119"/>
      <c r="L90" s="142"/>
      <c r="M90" s="119"/>
      <c r="N90" s="143"/>
      <c r="O90" s="119"/>
      <c r="P90" s="5"/>
      <c r="Q90" s="5"/>
      <c r="R90" s="17"/>
      <c r="S90" s="6"/>
      <c r="T90" s="42"/>
    </row>
    <row r="91" spans="1:20" s="43" customFormat="1" ht="13.5" customHeight="1" hidden="1" outlineLevel="2">
      <c r="A91" s="6"/>
      <c r="B91" s="181"/>
      <c r="C91" s="182"/>
      <c r="D91" s="183"/>
      <c r="E91" s="181"/>
      <c r="F91" s="178"/>
      <c r="G91" s="119"/>
      <c r="H91" s="142"/>
      <c r="I91" s="119"/>
      <c r="J91" s="142"/>
      <c r="K91" s="119"/>
      <c r="L91" s="142"/>
      <c r="M91" s="119"/>
      <c r="N91" s="143"/>
      <c r="O91" s="119"/>
      <c r="P91" s="5"/>
      <c r="Q91" s="5"/>
      <c r="R91" s="17"/>
      <c r="S91" s="6"/>
      <c r="T91" s="42"/>
    </row>
    <row r="92" spans="1:24" s="16" customFormat="1" ht="12.75">
      <c r="A92" s="39"/>
      <c r="B92" s="40"/>
      <c r="C92" s="37"/>
      <c r="D92" s="37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19"/>
      <c r="R92" s="19"/>
      <c r="S92" s="19"/>
      <c r="T92" s="15"/>
      <c r="U92" s="15"/>
      <c r="V92" s="15"/>
      <c r="W92" s="15"/>
      <c r="X92" s="15"/>
    </row>
    <row r="93" spans="1:19" s="20" customFormat="1" ht="26.25" customHeight="1">
      <c r="A93" s="315" t="s">
        <v>15</v>
      </c>
      <c r="B93" s="318" t="s">
        <v>18</v>
      </c>
      <c r="C93" s="315" t="s">
        <v>14</v>
      </c>
      <c r="D93" s="318" t="s">
        <v>2</v>
      </c>
      <c r="E93" s="318" t="s">
        <v>13</v>
      </c>
      <c r="F93" s="322" t="s">
        <v>34</v>
      </c>
      <c r="G93" s="323"/>
      <c r="H93" s="320" t="s">
        <v>42</v>
      </c>
      <c r="I93" s="321"/>
      <c r="J93" s="320" t="s">
        <v>36</v>
      </c>
      <c r="K93" s="321"/>
      <c r="L93" s="320" t="s">
        <v>84</v>
      </c>
      <c r="M93" s="321"/>
      <c r="N93" s="320" t="s">
        <v>99</v>
      </c>
      <c r="O93" s="321"/>
      <c r="P93" s="315" t="s">
        <v>19</v>
      </c>
      <c r="Q93" s="34"/>
      <c r="R93" s="22" t="s">
        <v>3</v>
      </c>
      <c r="S93" s="15"/>
    </row>
    <row r="94" spans="1:19" s="20" customFormat="1" ht="12.75">
      <c r="A94" s="317"/>
      <c r="B94" s="324"/>
      <c r="C94" s="317"/>
      <c r="D94" s="325"/>
      <c r="E94" s="319"/>
      <c r="F94" s="74" t="s">
        <v>1</v>
      </c>
      <c r="G94" s="7" t="s">
        <v>0</v>
      </c>
      <c r="H94" s="74" t="s">
        <v>1</v>
      </c>
      <c r="I94" s="7" t="s">
        <v>0</v>
      </c>
      <c r="J94" s="74" t="s">
        <v>1</v>
      </c>
      <c r="K94" s="7" t="s">
        <v>0</v>
      </c>
      <c r="L94" s="74" t="s">
        <v>1</v>
      </c>
      <c r="M94" s="7" t="s">
        <v>0</v>
      </c>
      <c r="N94" s="71" t="s">
        <v>1</v>
      </c>
      <c r="O94" s="72" t="s">
        <v>0</v>
      </c>
      <c r="P94" s="316"/>
      <c r="Q94" s="35"/>
      <c r="R94" s="22"/>
      <c r="S94" s="15"/>
    </row>
    <row r="95" spans="1:17" s="15" customFormat="1" ht="19.5" customHeight="1">
      <c r="A95" s="14"/>
      <c r="B95" s="185" t="s">
        <v>821</v>
      </c>
      <c r="C95" s="46"/>
      <c r="D95" s="46"/>
      <c r="E95" s="46"/>
      <c r="F95" s="25">
        <f>COUNT(Q96:Q135)</f>
        <v>26</v>
      </c>
      <c r="G95" s="124" t="s">
        <v>33</v>
      </c>
      <c r="H95" s="61"/>
      <c r="I95" s="124" t="s">
        <v>33</v>
      </c>
      <c r="J95" s="61"/>
      <c r="K95" s="124" t="s">
        <v>33</v>
      </c>
      <c r="L95" s="61"/>
      <c r="M95" s="124" t="s">
        <v>33</v>
      </c>
      <c r="N95" s="125"/>
      <c r="O95" s="124" t="s">
        <v>33</v>
      </c>
      <c r="P95" s="14"/>
      <c r="Q95" s="33"/>
    </row>
    <row r="96" spans="1:20" s="43" customFormat="1" ht="13.5" customHeight="1" outlineLevel="1">
      <c r="A96" s="6">
        <f aca="true" t="shared" si="8" ref="A96:A129">RANK(P96,$P$96:$P$135)</f>
        <v>27</v>
      </c>
      <c r="B96" s="280"/>
      <c r="C96" s="182"/>
      <c r="D96" s="183"/>
      <c r="E96" s="280" t="s">
        <v>73</v>
      </c>
      <c r="F96" s="289" t="s">
        <v>300</v>
      </c>
      <c r="G96" s="119">
        <f>VLOOKUP(F96,Таблица100!$H$6:$I$107,2,TRUE)</f>
        <v>0</v>
      </c>
      <c r="H96" s="290">
        <v>0</v>
      </c>
      <c r="I96" s="99">
        <f>VLOOKUP(H96,Таблица100!$AC$6:$AD$107,2,TRUE)</f>
        <v>0</v>
      </c>
      <c r="J96" s="290">
        <v>-2</v>
      </c>
      <c r="K96" s="99">
        <f>VLOOKUP(J96,Таблица100!$AS$6:$AT$107,2,TRUE)</f>
        <v>0</v>
      </c>
      <c r="L96" s="290">
        <v>13</v>
      </c>
      <c r="M96" s="99">
        <f>VLOOKUP(L96,Таблица100!$BI$6:$BJ$107,2,TRUE)</f>
        <v>0</v>
      </c>
      <c r="N96" s="148">
        <v>11</v>
      </c>
      <c r="O96" s="119">
        <f>VLOOKUP(N96,Таблица100!$BU$6:$BV$107,2,TRUE)</f>
        <v>0</v>
      </c>
      <c r="P96" s="5">
        <f aca="true" t="shared" si="9" ref="P96:P129">G96+I96+K96+M96+O96</f>
        <v>0</v>
      </c>
      <c r="Q96" s="5"/>
      <c r="R96" s="17">
        <f aca="true" ca="1" t="shared" si="10" ref="R96:R129">RAND()</f>
        <v>0.4971589677837349</v>
      </c>
      <c r="S96" s="6">
        <f aca="true" t="shared" si="11" ref="S96:S129">RANK(R96,$R$96:$R$135)</f>
        <v>16</v>
      </c>
      <c r="T96"/>
    </row>
    <row r="97" spans="1:20" s="43" customFormat="1" ht="13.5" customHeight="1" outlineLevel="1">
      <c r="A97" s="6">
        <f t="shared" si="8"/>
        <v>27</v>
      </c>
      <c r="B97" s="280"/>
      <c r="C97" s="182"/>
      <c r="D97" s="183"/>
      <c r="E97" s="280" t="s">
        <v>73</v>
      </c>
      <c r="F97" s="289" t="s">
        <v>300</v>
      </c>
      <c r="G97" s="119">
        <f>VLOOKUP(F97,Таблица100!$H$6:$I$107,2,TRUE)</f>
        <v>0</v>
      </c>
      <c r="H97" s="290">
        <v>0</v>
      </c>
      <c r="I97" s="99">
        <f>VLOOKUP(H97,Таблица100!$AC$6:$AD$107,2,TRUE)</f>
        <v>0</v>
      </c>
      <c r="J97" s="290">
        <v>-2</v>
      </c>
      <c r="K97" s="99">
        <f>VLOOKUP(J97,Таблица100!$AS$6:$AT$107,2,TRUE)</f>
        <v>0</v>
      </c>
      <c r="L97" s="290">
        <v>13</v>
      </c>
      <c r="M97" s="99">
        <f>VLOOKUP(L97,Таблица100!$BI$6:$BJ$107,2,TRUE)</f>
        <v>0</v>
      </c>
      <c r="N97" s="148">
        <v>11</v>
      </c>
      <c r="O97" s="119">
        <f>VLOOKUP(N97,Таблица100!$BU$6:$BV$107,2,TRUE)</f>
        <v>0</v>
      </c>
      <c r="P97" s="5">
        <f t="shared" si="9"/>
        <v>0</v>
      </c>
      <c r="Q97" s="5"/>
      <c r="R97" s="17">
        <f ca="1" t="shared" si="10"/>
        <v>0.1865831139715659</v>
      </c>
      <c r="S97" s="6">
        <f t="shared" si="11"/>
        <v>27</v>
      </c>
      <c r="T97"/>
    </row>
    <row r="98" spans="1:20" s="43" customFormat="1" ht="13.5" customHeight="1" outlineLevel="1">
      <c r="A98" s="6">
        <f t="shared" si="8"/>
        <v>1</v>
      </c>
      <c r="B98" s="204" t="s">
        <v>94</v>
      </c>
      <c r="C98" s="182">
        <v>2008</v>
      </c>
      <c r="D98" s="183"/>
      <c r="E98" s="204" t="s">
        <v>51</v>
      </c>
      <c r="F98" s="289" t="s">
        <v>313</v>
      </c>
      <c r="G98" s="119">
        <v>100</v>
      </c>
      <c r="H98" s="290">
        <v>129</v>
      </c>
      <c r="I98" s="99">
        <f>VLOOKUP(H98,Таблица100!$AC$6:$AD$107,2,TRUE)</f>
        <v>100</v>
      </c>
      <c r="J98" s="290">
        <v>27</v>
      </c>
      <c r="K98" s="99">
        <f>VLOOKUP(J98,Таблица100!$AS$6:$AT$107,2,TRUE)</f>
        <v>70</v>
      </c>
      <c r="L98" s="290">
        <v>50</v>
      </c>
      <c r="M98" s="99">
        <f>VLOOKUP(L98,Таблица100!$BI$6:$BJ$107,2,TRUE)</f>
        <v>63</v>
      </c>
      <c r="N98" s="148">
        <v>45</v>
      </c>
      <c r="O98" s="119">
        <f>VLOOKUP(N98,Таблица100!$BU$6:$BV$107,2,TRUE)</f>
        <v>85</v>
      </c>
      <c r="P98" s="5">
        <f t="shared" si="9"/>
        <v>418</v>
      </c>
      <c r="Q98" s="5">
        <v>1</v>
      </c>
      <c r="R98" s="17">
        <f ca="1" t="shared" si="10"/>
        <v>0.12808182042046679</v>
      </c>
      <c r="S98" s="6">
        <f t="shared" si="11"/>
        <v>29</v>
      </c>
      <c r="T98"/>
    </row>
    <row r="99" spans="1:20" s="43" customFormat="1" ht="13.5" customHeight="1" outlineLevel="1">
      <c r="A99" s="6">
        <f t="shared" si="8"/>
        <v>2</v>
      </c>
      <c r="B99" s="204" t="s">
        <v>825</v>
      </c>
      <c r="C99" s="182">
        <v>2008</v>
      </c>
      <c r="D99" s="183"/>
      <c r="E99" s="204" t="s">
        <v>51</v>
      </c>
      <c r="F99" s="289" t="s">
        <v>953</v>
      </c>
      <c r="G99" s="119">
        <v>100</v>
      </c>
      <c r="H99" s="290">
        <v>77</v>
      </c>
      <c r="I99" s="99">
        <f>VLOOKUP(H99,Таблица100!$AC$6:$AD$107,2,TRUE)</f>
        <v>81</v>
      </c>
      <c r="J99" s="290">
        <v>20</v>
      </c>
      <c r="K99" s="99">
        <f>VLOOKUP(J99,Таблица100!$AS$6:$AT$107,2,TRUE)</f>
        <v>63</v>
      </c>
      <c r="L99" s="290">
        <v>60</v>
      </c>
      <c r="M99" s="99">
        <f>VLOOKUP(L99,Таблица100!$BI$6:$BJ$107,2,TRUE)</f>
        <v>70</v>
      </c>
      <c r="N99" s="148">
        <v>47</v>
      </c>
      <c r="O99" s="119">
        <f>VLOOKUP(N99,Таблица100!$BU$6:$BV$107,2,TRUE)</f>
        <v>90</v>
      </c>
      <c r="P99" s="5">
        <f t="shared" si="9"/>
        <v>404</v>
      </c>
      <c r="Q99" s="5">
        <v>1</v>
      </c>
      <c r="R99" s="17">
        <f ca="1" t="shared" si="10"/>
        <v>0.8432389649387161</v>
      </c>
      <c r="S99" s="6">
        <f t="shared" si="11"/>
        <v>8</v>
      </c>
      <c r="T99"/>
    </row>
    <row r="100" spans="1:20" s="43" customFormat="1" ht="13.5" customHeight="1" outlineLevel="1" collapsed="1">
      <c r="A100" s="6">
        <f t="shared" si="8"/>
        <v>11</v>
      </c>
      <c r="B100" s="204" t="s">
        <v>858</v>
      </c>
      <c r="C100" s="182">
        <v>2009</v>
      </c>
      <c r="D100" s="183"/>
      <c r="E100" s="204" t="s">
        <v>50</v>
      </c>
      <c r="F100" s="289" t="s">
        <v>412</v>
      </c>
      <c r="G100" s="119">
        <f>VLOOKUP(F100,Таблица100!$H$6:$I$107,2,TRUE)</f>
        <v>97</v>
      </c>
      <c r="H100" s="290">
        <v>20</v>
      </c>
      <c r="I100" s="99">
        <f>VLOOKUP(H100,Таблица100!$AC$6:$AD$107,2,TRUE)</f>
        <v>61</v>
      </c>
      <c r="J100" s="290">
        <v>21</v>
      </c>
      <c r="K100" s="99">
        <f>VLOOKUP(J100,Таблица100!$AS$6:$AT$107,2,TRUE)</f>
        <v>64</v>
      </c>
      <c r="L100" s="290">
        <v>48</v>
      </c>
      <c r="M100" s="99">
        <f>VLOOKUP(L100,Таблица100!$BI$6:$BJ$107,2,TRUE)</f>
        <v>62</v>
      </c>
      <c r="N100" s="148">
        <v>40</v>
      </c>
      <c r="O100" s="119">
        <f>VLOOKUP(N100,Таблица100!$BU$6:$BV$107,2,TRUE)</f>
        <v>75</v>
      </c>
      <c r="P100" s="5">
        <f t="shared" si="9"/>
        <v>359</v>
      </c>
      <c r="Q100" s="5">
        <v>1</v>
      </c>
      <c r="R100" s="17">
        <f ca="1" t="shared" si="10"/>
        <v>0.016302441481355068</v>
      </c>
      <c r="S100" s="6">
        <f t="shared" si="11"/>
        <v>34</v>
      </c>
      <c r="T100"/>
    </row>
    <row r="101" spans="1:20" s="43" customFormat="1" ht="13.5" customHeight="1" outlineLevel="1">
      <c r="A101" s="6">
        <f t="shared" si="8"/>
        <v>13</v>
      </c>
      <c r="B101" s="204" t="s">
        <v>859</v>
      </c>
      <c r="C101" s="182">
        <v>2009</v>
      </c>
      <c r="D101" s="183"/>
      <c r="E101" s="204" t="s">
        <v>50</v>
      </c>
      <c r="F101" s="289" t="s">
        <v>958</v>
      </c>
      <c r="G101" s="119">
        <f>VLOOKUP(F101,Таблица100!$H$6:$I$107,2,TRUE)</f>
        <v>93</v>
      </c>
      <c r="H101" s="290">
        <v>53</v>
      </c>
      <c r="I101" s="99">
        <f>VLOOKUP(H101,Таблица100!$AC$6:$AD$107,2,TRUE)</f>
        <v>70</v>
      </c>
      <c r="J101" s="290">
        <v>21</v>
      </c>
      <c r="K101" s="99">
        <f>VLOOKUP(J101,Таблица100!$AS$6:$AT$107,2,TRUE)</f>
        <v>64</v>
      </c>
      <c r="L101" s="290">
        <v>46</v>
      </c>
      <c r="M101" s="99">
        <f>VLOOKUP(L101,Таблица100!$BI$6:$BJ$107,2,TRUE)</f>
        <v>61</v>
      </c>
      <c r="N101" s="148">
        <v>32</v>
      </c>
      <c r="O101" s="119">
        <f>VLOOKUP(N101,Таблица100!$BU$6:$BV$107,2,TRUE)</f>
        <v>62</v>
      </c>
      <c r="P101" s="5">
        <f t="shared" si="9"/>
        <v>350</v>
      </c>
      <c r="Q101" s="5">
        <v>1</v>
      </c>
      <c r="R101" s="17">
        <f ca="1" t="shared" si="10"/>
        <v>0.30997450164127427</v>
      </c>
      <c r="S101" s="6">
        <f t="shared" si="11"/>
        <v>23</v>
      </c>
      <c r="T101"/>
    </row>
    <row r="102" spans="1:20" s="43" customFormat="1" ht="13.5" customHeight="1" outlineLevel="1">
      <c r="A102" s="6">
        <f t="shared" si="8"/>
        <v>23</v>
      </c>
      <c r="B102" s="204" t="s">
        <v>89</v>
      </c>
      <c r="C102" s="182">
        <v>2008</v>
      </c>
      <c r="D102" s="183"/>
      <c r="E102" s="204" t="s">
        <v>53</v>
      </c>
      <c r="F102" s="289" t="s">
        <v>202</v>
      </c>
      <c r="G102" s="119">
        <f>VLOOKUP(F102,Таблица100!$H$6:$I$107,2,TRUE)</f>
        <v>97</v>
      </c>
      <c r="H102" s="290">
        <v>14</v>
      </c>
      <c r="I102" s="99">
        <f>VLOOKUP(H102,Таблица100!$AC$6:$AD$107,2,TRUE)</f>
        <v>54</v>
      </c>
      <c r="J102" s="290">
        <v>17</v>
      </c>
      <c r="K102" s="99">
        <f>VLOOKUP(J102,Таблица100!$AS$6:$AT$107,2,TRUE)</f>
        <v>61</v>
      </c>
      <c r="L102" s="290">
        <v>34</v>
      </c>
      <c r="M102" s="99">
        <f>VLOOKUP(L102,Таблица100!$BI$6:$BJ$107,2,TRUE)</f>
        <v>38</v>
      </c>
      <c r="N102" s="148">
        <v>10</v>
      </c>
      <c r="O102" s="119">
        <v>0</v>
      </c>
      <c r="P102" s="5">
        <f t="shared" si="9"/>
        <v>250</v>
      </c>
      <c r="Q102" s="5">
        <v>1</v>
      </c>
      <c r="R102" s="17">
        <f ca="1" t="shared" si="10"/>
        <v>0.2651317420061807</v>
      </c>
      <c r="S102" s="6">
        <f t="shared" si="11"/>
        <v>25</v>
      </c>
      <c r="T102"/>
    </row>
    <row r="103" spans="1:20" s="43" customFormat="1" ht="13.5" customHeight="1" outlineLevel="1" collapsed="1">
      <c r="A103" s="6">
        <f t="shared" si="8"/>
        <v>22</v>
      </c>
      <c r="B103" s="204" t="s">
        <v>831</v>
      </c>
      <c r="C103" s="205">
        <v>2010</v>
      </c>
      <c r="D103" s="183"/>
      <c r="E103" s="204" t="s">
        <v>53</v>
      </c>
      <c r="F103" s="289" t="s">
        <v>957</v>
      </c>
      <c r="G103" s="119">
        <f>VLOOKUP(F103,Таблица100!$H$6:$I$107,2,TRUE)</f>
        <v>87</v>
      </c>
      <c r="H103" s="290">
        <v>6</v>
      </c>
      <c r="I103" s="99">
        <f>VLOOKUP(H103,Таблица100!$AC$6:$AD$107,2,TRUE)</f>
        <v>21</v>
      </c>
      <c r="J103" s="290">
        <v>17</v>
      </c>
      <c r="K103" s="99">
        <f>VLOOKUP(J103,Таблица100!$AS$6:$AT$107,2,TRUE)</f>
        <v>61</v>
      </c>
      <c r="L103" s="290">
        <v>50</v>
      </c>
      <c r="M103" s="99">
        <f>VLOOKUP(L103,Таблица100!$BI$6:$BJ$107,2,TRUE)</f>
        <v>63</v>
      </c>
      <c r="N103" s="148">
        <v>17</v>
      </c>
      <c r="O103" s="119">
        <f>VLOOKUP(N103,Таблица100!$BU$6:$BV$107,2,TRUE)</f>
        <v>20</v>
      </c>
      <c r="P103" s="5">
        <f t="shared" si="9"/>
        <v>252</v>
      </c>
      <c r="Q103" s="5">
        <v>1</v>
      </c>
      <c r="R103" s="17">
        <f ca="1" t="shared" si="10"/>
        <v>0.5626843977873178</v>
      </c>
      <c r="S103" s="6">
        <f t="shared" si="11"/>
        <v>10</v>
      </c>
      <c r="T103"/>
    </row>
    <row r="104" spans="1:20" s="43" customFormat="1" ht="13.5" customHeight="1" outlineLevel="1">
      <c r="A104" s="6">
        <f t="shared" si="8"/>
        <v>2</v>
      </c>
      <c r="B104" s="204" t="s">
        <v>878</v>
      </c>
      <c r="C104" s="205">
        <v>2009</v>
      </c>
      <c r="D104" s="183"/>
      <c r="E104" s="204" t="s">
        <v>46</v>
      </c>
      <c r="F104" s="289" t="s">
        <v>568</v>
      </c>
      <c r="G104" s="119">
        <v>100</v>
      </c>
      <c r="H104" s="290">
        <v>64</v>
      </c>
      <c r="I104" s="99">
        <f>VLOOKUP(H104,Таблица100!$AC$6:$AD$107,2,TRUE)</f>
        <v>75</v>
      </c>
      <c r="J104" s="290">
        <v>31</v>
      </c>
      <c r="K104" s="99">
        <f>VLOOKUP(J104,Таблица100!$AS$6:$AT$107,2,TRUE)</f>
        <v>76</v>
      </c>
      <c r="L104" s="290">
        <v>49</v>
      </c>
      <c r="M104" s="99">
        <f>VLOOKUP(L104,Таблица100!$BI$6:$BJ$107,2,TRUE)</f>
        <v>63</v>
      </c>
      <c r="N104" s="148">
        <v>47</v>
      </c>
      <c r="O104" s="119">
        <f>VLOOKUP(N104,Таблица100!$BU$6:$BV$107,2,TRUE)</f>
        <v>90</v>
      </c>
      <c r="P104" s="5">
        <f>G104+I104+K104+M104+O104</f>
        <v>404</v>
      </c>
      <c r="Q104" s="5">
        <v>1</v>
      </c>
      <c r="R104" s="17">
        <f ca="1" t="shared" si="10"/>
        <v>0.2767185088239713</v>
      </c>
      <c r="S104" s="6">
        <f t="shared" si="11"/>
        <v>24</v>
      </c>
      <c r="T104"/>
    </row>
    <row r="105" spans="1:20" s="43" customFormat="1" ht="13.5" customHeight="1" outlineLevel="1">
      <c r="A105" s="6">
        <f t="shared" si="8"/>
        <v>4</v>
      </c>
      <c r="B105" s="204" t="s">
        <v>877</v>
      </c>
      <c r="C105" s="205">
        <v>2009</v>
      </c>
      <c r="D105" s="183"/>
      <c r="E105" s="204" t="s">
        <v>46</v>
      </c>
      <c r="F105" s="289" t="s">
        <v>943</v>
      </c>
      <c r="G105" s="119">
        <f>VLOOKUP(F105,Таблица100!$H$6:$I$107,2,TRUE)</f>
        <v>96</v>
      </c>
      <c r="H105" s="290">
        <v>82</v>
      </c>
      <c r="I105" s="99">
        <f>VLOOKUP(H105,Таблица100!$AC$6:$AD$107,2,TRUE)</f>
        <v>84</v>
      </c>
      <c r="J105" s="290">
        <v>26</v>
      </c>
      <c r="K105" s="99">
        <f>VLOOKUP(J105,Таблица100!$AS$6:$AT$107,2,TRUE)</f>
        <v>69</v>
      </c>
      <c r="L105" s="290">
        <v>47</v>
      </c>
      <c r="M105" s="99">
        <f>VLOOKUP(L105,Таблица100!$BI$6:$BJ$107,2,TRUE)</f>
        <v>62</v>
      </c>
      <c r="N105" s="148">
        <v>45</v>
      </c>
      <c r="O105" s="119">
        <f>VLOOKUP(N105,Таблица100!$BU$6:$BV$107,2,TRUE)</f>
        <v>85</v>
      </c>
      <c r="P105" s="5">
        <f t="shared" si="9"/>
        <v>396</v>
      </c>
      <c r="Q105" s="5">
        <v>1</v>
      </c>
      <c r="R105" s="17">
        <f ca="1" t="shared" si="10"/>
        <v>0.9467743516817273</v>
      </c>
      <c r="S105" s="6">
        <f t="shared" si="11"/>
        <v>1</v>
      </c>
      <c r="T105"/>
    </row>
    <row r="106" spans="1:20" s="43" customFormat="1" ht="13.5" customHeight="1" outlineLevel="1">
      <c r="A106" s="6">
        <f t="shared" si="8"/>
        <v>27</v>
      </c>
      <c r="B106" s="312"/>
      <c r="C106" s="312"/>
      <c r="D106" s="312"/>
      <c r="E106" s="280" t="s">
        <v>52</v>
      </c>
      <c r="F106" s="311" t="s">
        <v>300</v>
      </c>
      <c r="G106" s="119">
        <f>VLOOKUP(F106,Таблица100!$H$6:$I$107,2,TRUE)</f>
        <v>0</v>
      </c>
      <c r="H106" s="290">
        <v>0</v>
      </c>
      <c r="I106" s="99">
        <f>VLOOKUP(H106,Таблица100!$AC$6:$AD$107,2,TRUE)</f>
        <v>0</v>
      </c>
      <c r="J106" s="290">
        <v>-2</v>
      </c>
      <c r="K106" s="99">
        <f>VLOOKUP(J106,Таблица100!$AS$6:$AT$107,2,TRUE)</f>
        <v>0</v>
      </c>
      <c r="L106" s="290">
        <v>13</v>
      </c>
      <c r="M106" s="99">
        <f>VLOOKUP(L106,Таблица100!$BI$6:$BJ$107,2,TRUE)</f>
        <v>0</v>
      </c>
      <c r="N106" s="148">
        <v>11</v>
      </c>
      <c r="O106" s="119">
        <f>VLOOKUP(N106,Таблица100!$BU$6:$BV$107,2,TRUE)</f>
        <v>0</v>
      </c>
      <c r="P106" s="5">
        <f t="shared" si="9"/>
        <v>0</v>
      </c>
      <c r="Q106" s="5"/>
      <c r="R106" s="17">
        <f ca="1" t="shared" si="10"/>
        <v>0.46218405299747045</v>
      </c>
      <c r="S106" s="6">
        <f t="shared" si="11"/>
        <v>19</v>
      </c>
      <c r="T106"/>
    </row>
    <row r="107" spans="1:20" s="43" customFormat="1" ht="13.5" customHeight="1" outlineLevel="1">
      <c r="A107" s="6">
        <f t="shared" si="8"/>
        <v>27</v>
      </c>
      <c r="B107" s="312"/>
      <c r="C107" s="312"/>
      <c r="D107" s="312"/>
      <c r="E107" s="280" t="s">
        <v>52</v>
      </c>
      <c r="F107" s="311" t="s">
        <v>300</v>
      </c>
      <c r="G107" s="119">
        <f>VLOOKUP(F107,Таблица100!$H$6:$I$107,2,TRUE)</f>
        <v>0</v>
      </c>
      <c r="H107" s="290">
        <v>0</v>
      </c>
      <c r="I107" s="99">
        <f>VLOOKUP(H107,Таблица100!$AC$6:$AD$107,2,TRUE)</f>
        <v>0</v>
      </c>
      <c r="J107" s="290">
        <v>-2</v>
      </c>
      <c r="K107" s="99">
        <f>VLOOKUP(J107,Таблица100!$AS$6:$AT$107,2,TRUE)</f>
        <v>0</v>
      </c>
      <c r="L107" s="290">
        <v>13</v>
      </c>
      <c r="M107" s="99">
        <f>VLOOKUP(L107,Таблица100!$BI$6:$BJ$107,2,TRUE)</f>
        <v>0</v>
      </c>
      <c r="N107" s="148">
        <v>11</v>
      </c>
      <c r="O107" s="119">
        <f>VLOOKUP(N107,Таблица100!$BU$6:$BV$107,2,TRUE)</f>
        <v>0</v>
      </c>
      <c r="P107" s="5">
        <f t="shared" si="9"/>
        <v>0</v>
      </c>
      <c r="Q107" s="5"/>
      <c r="R107" s="17">
        <f ca="1" t="shared" si="10"/>
        <v>0.9392437361092006</v>
      </c>
      <c r="S107" s="6">
        <f t="shared" si="11"/>
        <v>2</v>
      </c>
      <c r="T107"/>
    </row>
    <row r="108" spans="1:20" s="43" customFormat="1" ht="13.5" customHeight="1" outlineLevel="1">
      <c r="A108" s="6">
        <f t="shared" si="8"/>
        <v>6</v>
      </c>
      <c r="B108" s="204" t="s">
        <v>86</v>
      </c>
      <c r="C108" s="182">
        <v>2009</v>
      </c>
      <c r="D108" s="183"/>
      <c r="E108" s="204" t="s">
        <v>72</v>
      </c>
      <c r="F108" s="289" t="s">
        <v>962</v>
      </c>
      <c r="G108" s="119">
        <f>VLOOKUP(F108,Таблица100!$H$6:$I$107,2,TRUE)</f>
        <v>92</v>
      </c>
      <c r="H108" s="290">
        <v>51</v>
      </c>
      <c r="I108" s="99">
        <f>VLOOKUP(H108,Таблица100!$AC$6:$AD$107,2,TRUE)</f>
        <v>70</v>
      </c>
      <c r="J108" s="290">
        <v>22</v>
      </c>
      <c r="K108" s="99">
        <f>VLOOKUP(J108,Таблица100!$AS$6:$AT$107,2,TRUE)</f>
        <v>65</v>
      </c>
      <c r="L108" s="290">
        <v>65</v>
      </c>
      <c r="M108" s="99">
        <f>VLOOKUP(L108,Таблица100!$BI$6:$BJ$107,2,TRUE)</f>
        <v>75</v>
      </c>
      <c r="N108" s="148">
        <v>45</v>
      </c>
      <c r="O108" s="119">
        <f>VLOOKUP(N108,Таблица100!$BU$6:$BV$107,2,TRUE)</f>
        <v>85</v>
      </c>
      <c r="P108" s="5">
        <f t="shared" si="9"/>
        <v>387</v>
      </c>
      <c r="Q108" s="5">
        <v>1</v>
      </c>
      <c r="R108" s="17">
        <f ca="1" t="shared" si="10"/>
        <v>0.12973999741274145</v>
      </c>
      <c r="S108" s="6">
        <f t="shared" si="11"/>
        <v>28</v>
      </c>
      <c r="T108"/>
    </row>
    <row r="109" spans="1:20" s="43" customFormat="1" ht="13.5" customHeight="1" outlineLevel="1">
      <c r="A109" s="6">
        <f t="shared" si="8"/>
        <v>10</v>
      </c>
      <c r="B109" s="204" t="s">
        <v>837</v>
      </c>
      <c r="C109" s="182">
        <v>2010</v>
      </c>
      <c r="D109" s="183"/>
      <c r="E109" s="204" t="s">
        <v>72</v>
      </c>
      <c r="F109" s="289" t="s">
        <v>415</v>
      </c>
      <c r="G109" s="119">
        <f>VLOOKUP(F109,Таблица100!$H$6:$I$107,2,TRUE)</f>
        <v>92</v>
      </c>
      <c r="H109" s="290">
        <v>35</v>
      </c>
      <c r="I109" s="99">
        <f>VLOOKUP(H109,Таблица100!$AC$6:$AD$107,2,TRUE)</f>
        <v>65</v>
      </c>
      <c r="J109" s="290">
        <v>15</v>
      </c>
      <c r="K109" s="99">
        <f>VLOOKUP(J109,Таблица100!$AS$6:$AT$107,2,TRUE)</f>
        <v>60</v>
      </c>
      <c r="L109" s="290">
        <v>46</v>
      </c>
      <c r="M109" s="99">
        <f>VLOOKUP(L109,Таблица100!$BI$6:$BJ$107,2,TRUE)</f>
        <v>61</v>
      </c>
      <c r="N109" s="148">
        <v>44</v>
      </c>
      <c r="O109" s="119">
        <f>VLOOKUP(N109,Таблица100!$BU$6:$BV$107,2,TRUE)</f>
        <v>83</v>
      </c>
      <c r="P109" s="5">
        <f t="shared" si="9"/>
        <v>361</v>
      </c>
      <c r="Q109" s="5">
        <v>1</v>
      </c>
      <c r="R109" s="17">
        <f ca="1" t="shared" si="10"/>
        <v>0.5362689486990092</v>
      </c>
      <c r="S109" s="6">
        <f t="shared" si="11"/>
        <v>12</v>
      </c>
      <c r="T109"/>
    </row>
    <row r="110" spans="1:20" s="43" customFormat="1" ht="13.5" customHeight="1" outlineLevel="1">
      <c r="A110" s="6">
        <f t="shared" si="8"/>
        <v>18</v>
      </c>
      <c r="B110" s="204" t="s">
        <v>869</v>
      </c>
      <c r="C110" s="182">
        <v>2008</v>
      </c>
      <c r="D110" s="183"/>
      <c r="E110" s="204" t="s">
        <v>56</v>
      </c>
      <c r="F110" s="289" t="s">
        <v>956</v>
      </c>
      <c r="G110" s="119">
        <f>VLOOKUP(F110,Таблица100!$H$6:$I$107,2,TRUE)</f>
        <v>99</v>
      </c>
      <c r="H110" s="290">
        <v>25</v>
      </c>
      <c r="I110" s="99">
        <f>VLOOKUP(H110,Таблица100!$AC$6:$AD$107,2,TRUE)</f>
        <v>62</v>
      </c>
      <c r="J110" s="290">
        <v>18</v>
      </c>
      <c r="K110" s="99">
        <f>VLOOKUP(J110,Таблица100!$AS$6:$AT$107,2,TRUE)</f>
        <v>61</v>
      </c>
      <c r="L110" s="290">
        <v>49</v>
      </c>
      <c r="M110" s="99">
        <f>VLOOKUP(L110,Таблица100!$BI$6:$BJ$107,2,TRUE)</f>
        <v>63</v>
      </c>
      <c r="N110" s="148">
        <v>2</v>
      </c>
      <c r="O110" s="119">
        <v>0</v>
      </c>
      <c r="P110" s="5">
        <f t="shared" si="9"/>
        <v>285</v>
      </c>
      <c r="Q110" s="5">
        <v>1</v>
      </c>
      <c r="R110" s="17">
        <f ca="1" t="shared" si="10"/>
        <v>0.39170463259408883</v>
      </c>
      <c r="S110" s="6">
        <f t="shared" si="11"/>
        <v>20</v>
      </c>
      <c r="T110"/>
    </row>
    <row r="111" spans="1:20" s="43" customFormat="1" ht="13.5" customHeight="1" outlineLevel="1">
      <c r="A111" s="6">
        <f>RANK(P111,$P$96:$P$135)</f>
        <v>17</v>
      </c>
      <c r="B111" s="204" t="s">
        <v>870</v>
      </c>
      <c r="C111" s="205">
        <v>2010</v>
      </c>
      <c r="D111" s="183"/>
      <c r="E111" s="204" t="s">
        <v>56</v>
      </c>
      <c r="F111" s="289" t="s">
        <v>144</v>
      </c>
      <c r="G111" s="119">
        <f>VLOOKUP(F111,Таблица100!$H$6:$I$107,2,TRUE)</f>
        <v>56</v>
      </c>
      <c r="H111" s="290">
        <v>26</v>
      </c>
      <c r="I111" s="99">
        <f>VLOOKUP(H111,Таблица100!$AC$6:$AD$107,2,TRUE)</f>
        <v>62</v>
      </c>
      <c r="J111" s="290">
        <v>20</v>
      </c>
      <c r="K111" s="99">
        <f>VLOOKUP(J111,Таблица100!$AS$6:$AT$107,2,TRUE)</f>
        <v>63</v>
      </c>
      <c r="L111" s="290">
        <v>42</v>
      </c>
      <c r="M111" s="99">
        <f>VLOOKUP(L111,Таблица100!$BI$6:$BJ$107,2,TRUE)</f>
        <v>56</v>
      </c>
      <c r="N111" s="148">
        <v>39</v>
      </c>
      <c r="O111" s="119">
        <f>VLOOKUP(N111,Таблица100!$BU$6:$BV$107,2,TRUE)</f>
        <v>73</v>
      </c>
      <c r="P111" s="5">
        <f t="shared" si="9"/>
        <v>310</v>
      </c>
      <c r="Q111" s="5">
        <v>1</v>
      </c>
      <c r="R111" s="17">
        <f ca="1" t="shared" si="10"/>
        <v>0.11682084379178814</v>
      </c>
      <c r="S111" s="6">
        <f t="shared" si="11"/>
        <v>30</v>
      </c>
      <c r="T111"/>
    </row>
    <row r="112" spans="1:20" s="43" customFormat="1" ht="13.5" customHeight="1" outlineLevel="1">
      <c r="A112" s="6">
        <f t="shared" si="8"/>
        <v>7</v>
      </c>
      <c r="B112" s="204" t="s">
        <v>910</v>
      </c>
      <c r="C112" s="182">
        <v>2010</v>
      </c>
      <c r="D112" s="183"/>
      <c r="E112" s="204" t="s">
        <v>57</v>
      </c>
      <c r="F112" s="289" t="s">
        <v>959</v>
      </c>
      <c r="G112" s="119">
        <f>VLOOKUP(F112,Таблица100!$H$6:$I$107,2,TRUE)</f>
        <v>95</v>
      </c>
      <c r="H112" s="290">
        <v>47</v>
      </c>
      <c r="I112" s="99">
        <f>VLOOKUP(H112,Таблица100!$AC$6:$AD$107,2,TRUE)</f>
        <v>68</v>
      </c>
      <c r="J112" s="290">
        <v>15</v>
      </c>
      <c r="K112" s="99">
        <f>VLOOKUP(J112,Таблица100!$AS$6:$AT$107,2,TRUE)</f>
        <v>60</v>
      </c>
      <c r="L112" s="290">
        <v>50</v>
      </c>
      <c r="M112" s="99">
        <f>VLOOKUP(L112,Таблица100!$BI$6:$BJ$107,2,TRUE)</f>
        <v>63</v>
      </c>
      <c r="N112" s="148">
        <v>43</v>
      </c>
      <c r="O112" s="119">
        <f>VLOOKUP(N112,Таблица100!$BU$6:$BV$107,2,TRUE)</f>
        <v>81</v>
      </c>
      <c r="P112" s="5">
        <f t="shared" si="9"/>
        <v>367</v>
      </c>
      <c r="Q112" s="5">
        <v>1</v>
      </c>
      <c r="R112" s="17">
        <f ca="1" t="shared" si="10"/>
        <v>0.5242679483588557</v>
      </c>
      <c r="S112" s="6">
        <f t="shared" si="11"/>
        <v>14</v>
      </c>
      <c r="T112"/>
    </row>
    <row r="113" spans="1:20" s="43" customFormat="1" ht="13.5" customHeight="1" outlineLevel="1">
      <c r="A113" s="6">
        <f t="shared" si="8"/>
        <v>14</v>
      </c>
      <c r="B113" s="204" t="s">
        <v>911</v>
      </c>
      <c r="C113" s="182">
        <v>2010</v>
      </c>
      <c r="D113" s="183"/>
      <c r="E113" s="204" t="s">
        <v>57</v>
      </c>
      <c r="F113" s="289" t="s">
        <v>943</v>
      </c>
      <c r="G113" s="119">
        <f>VLOOKUP(F113,Таблица100!$H$6:$I$107,2,TRUE)</f>
        <v>96</v>
      </c>
      <c r="H113" s="290">
        <v>36</v>
      </c>
      <c r="I113" s="99">
        <f>VLOOKUP(H113,Таблица100!$AC$6:$AD$107,2,TRUE)</f>
        <v>65</v>
      </c>
      <c r="J113" s="290">
        <v>18</v>
      </c>
      <c r="K113" s="99">
        <f>VLOOKUP(J113,Таблица100!$AS$6:$AT$107,2,TRUE)</f>
        <v>61</v>
      </c>
      <c r="L113" s="290">
        <v>41</v>
      </c>
      <c r="M113" s="99">
        <f>VLOOKUP(L113,Таблица100!$BI$6:$BJ$107,2,TRUE)</f>
        <v>53</v>
      </c>
      <c r="N113" s="148">
        <v>33</v>
      </c>
      <c r="O113" s="119">
        <f>VLOOKUP(N113,Таблица100!$BU$6:$BV$107,2,TRUE)</f>
        <v>63</v>
      </c>
      <c r="P113" s="5">
        <f t="shared" si="9"/>
        <v>338</v>
      </c>
      <c r="Q113" s="5">
        <v>1</v>
      </c>
      <c r="R113" s="17">
        <f ca="1" t="shared" si="10"/>
        <v>0.5161699878247863</v>
      </c>
      <c r="S113" s="6">
        <f t="shared" si="11"/>
        <v>15</v>
      </c>
      <c r="T113"/>
    </row>
    <row r="114" spans="1:20" s="43" customFormat="1" ht="13.5" customHeight="1" outlineLevel="1">
      <c r="A114" s="6">
        <f t="shared" si="8"/>
        <v>9</v>
      </c>
      <c r="B114" s="204" t="s">
        <v>842</v>
      </c>
      <c r="C114" s="182">
        <v>2009</v>
      </c>
      <c r="D114" s="183"/>
      <c r="E114" s="204" t="s">
        <v>58</v>
      </c>
      <c r="F114" s="289" t="s">
        <v>954</v>
      </c>
      <c r="G114" s="119">
        <v>100</v>
      </c>
      <c r="H114" s="290">
        <v>37</v>
      </c>
      <c r="I114" s="99">
        <f>VLOOKUP(H114,Таблица100!$AC$6:$AD$107,2,TRUE)</f>
        <v>65</v>
      </c>
      <c r="J114" s="290">
        <v>14</v>
      </c>
      <c r="K114" s="99">
        <f>VLOOKUP(J114,Таблица100!$AS$6:$AT$107,2,TRUE)</f>
        <v>56</v>
      </c>
      <c r="L114" s="290">
        <v>51</v>
      </c>
      <c r="M114" s="99">
        <f>VLOOKUP(L114,Таблица100!$BI$6:$BJ$107,2,TRUE)</f>
        <v>64</v>
      </c>
      <c r="N114" s="148">
        <v>42</v>
      </c>
      <c r="O114" s="119">
        <f>VLOOKUP(N114,Таблица100!$BU$6:$BV$107,2,TRUE)</f>
        <v>79</v>
      </c>
      <c r="P114" s="5">
        <f t="shared" si="9"/>
        <v>364</v>
      </c>
      <c r="Q114" s="5">
        <v>1</v>
      </c>
      <c r="R114" s="17">
        <f ca="1" t="shared" si="10"/>
        <v>0.023401189932196642</v>
      </c>
      <c r="S114" s="6">
        <f t="shared" si="11"/>
        <v>33</v>
      </c>
      <c r="T114"/>
    </row>
    <row r="115" spans="1:20" s="43" customFormat="1" ht="13.5" customHeight="1" outlineLevel="1">
      <c r="A115" s="6">
        <f t="shared" si="8"/>
        <v>5</v>
      </c>
      <c r="B115" s="204" t="s">
        <v>843</v>
      </c>
      <c r="C115" s="182">
        <v>2009</v>
      </c>
      <c r="D115" s="183"/>
      <c r="E115" s="204" t="s">
        <v>58</v>
      </c>
      <c r="F115" s="289" t="s">
        <v>955</v>
      </c>
      <c r="G115" s="119">
        <f>VLOOKUP(F115,Таблица100!$H$6:$I$107,2,TRUE)</f>
        <v>93</v>
      </c>
      <c r="H115" s="290">
        <v>82</v>
      </c>
      <c r="I115" s="99">
        <f>VLOOKUP(H115,Таблица100!$AC$6:$AD$107,2,TRUE)</f>
        <v>84</v>
      </c>
      <c r="J115" s="290">
        <v>33</v>
      </c>
      <c r="K115" s="99">
        <f>VLOOKUP(J115,Таблица100!$AS$6:$AT$107,2,TRUE)</f>
        <v>80</v>
      </c>
      <c r="L115" s="290">
        <v>39</v>
      </c>
      <c r="M115" s="99">
        <f>VLOOKUP(L115,Таблица100!$BI$6:$BJ$107,2,TRUE)</f>
        <v>49</v>
      </c>
      <c r="N115" s="148">
        <v>45</v>
      </c>
      <c r="O115" s="119">
        <f>VLOOKUP(N115,Таблица100!$BU$6:$BV$107,2,TRUE)</f>
        <v>85</v>
      </c>
      <c r="P115" s="5">
        <f t="shared" si="9"/>
        <v>391</v>
      </c>
      <c r="Q115" s="5">
        <v>1</v>
      </c>
      <c r="R115" s="17">
        <f ca="1" t="shared" si="10"/>
        <v>0.3710514584177347</v>
      </c>
      <c r="S115" s="6">
        <f t="shared" si="11"/>
        <v>21</v>
      </c>
      <c r="T115"/>
    </row>
    <row r="116" spans="1:20" s="43" customFormat="1" ht="13.5" customHeight="1" outlineLevel="1">
      <c r="A116" s="6">
        <f t="shared" si="8"/>
        <v>16</v>
      </c>
      <c r="B116" s="204" t="s">
        <v>884</v>
      </c>
      <c r="C116" s="205">
        <v>2009</v>
      </c>
      <c r="D116" s="183"/>
      <c r="E116" s="204" t="s">
        <v>59</v>
      </c>
      <c r="F116" s="289" t="s">
        <v>960</v>
      </c>
      <c r="G116" s="119">
        <f>VLOOKUP(F116,Таблица100!$H$6:$I$107,2,TRUE)</f>
        <v>95</v>
      </c>
      <c r="H116" s="290">
        <v>16</v>
      </c>
      <c r="I116" s="99">
        <f>VLOOKUP(H116,Таблица100!$AC$6:$AD$107,2,TRUE)</f>
        <v>60</v>
      </c>
      <c r="J116" s="290">
        <v>18</v>
      </c>
      <c r="K116" s="99">
        <f>VLOOKUP(J116,Таблица100!$AS$6:$AT$107,2,TRUE)</f>
        <v>61</v>
      </c>
      <c r="L116" s="290">
        <v>54</v>
      </c>
      <c r="M116" s="99">
        <f>VLOOKUP(L116,Таблица100!$BI$6:$BJ$107,2,TRUE)</f>
        <v>65</v>
      </c>
      <c r="N116" s="148">
        <v>28</v>
      </c>
      <c r="O116" s="119">
        <f>VLOOKUP(N116,Таблица100!$BU$6:$BV$107,2,TRUE)</f>
        <v>50</v>
      </c>
      <c r="P116" s="5">
        <f t="shared" si="9"/>
        <v>331</v>
      </c>
      <c r="Q116" s="5">
        <v>1</v>
      </c>
      <c r="R116" s="17">
        <f ca="1" t="shared" si="10"/>
        <v>0.48295344909935745</v>
      </c>
      <c r="S116" s="6">
        <f t="shared" si="11"/>
        <v>17</v>
      </c>
      <c r="T116"/>
    </row>
    <row r="117" spans="1:20" s="43" customFormat="1" ht="13.5" customHeight="1" outlineLevel="1">
      <c r="A117" s="6">
        <f t="shared" si="8"/>
        <v>12</v>
      </c>
      <c r="B117" s="204" t="s">
        <v>885</v>
      </c>
      <c r="C117" s="205">
        <v>2008</v>
      </c>
      <c r="D117" s="183"/>
      <c r="E117" s="204" t="s">
        <v>59</v>
      </c>
      <c r="F117" s="289" t="s">
        <v>961</v>
      </c>
      <c r="G117" s="119">
        <f>VLOOKUP(F117,Таблица100!$H$6:$I$107,2,TRUE)</f>
        <v>94</v>
      </c>
      <c r="H117" s="290">
        <v>17</v>
      </c>
      <c r="I117" s="99">
        <f>VLOOKUP(H117,Таблица100!$AC$6:$AD$107,2,TRUE)</f>
        <v>60</v>
      </c>
      <c r="J117" s="290">
        <v>24</v>
      </c>
      <c r="K117" s="99">
        <f>VLOOKUP(J117,Таблица100!$AS$6:$AT$107,2,TRUE)</f>
        <v>67</v>
      </c>
      <c r="L117" s="290">
        <v>62</v>
      </c>
      <c r="M117" s="99">
        <f>VLOOKUP(L117,Таблица100!$BI$6:$BJ$107,2,TRUE)</f>
        <v>72</v>
      </c>
      <c r="N117" s="148">
        <v>33</v>
      </c>
      <c r="O117" s="119">
        <f>VLOOKUP(N117,Таблица100!$BU$6:$BV$107,2,TRUE)</f>
        <v>63</v>
      </c>
      <c r="P117" s="5">
        <f t="shared" si="9"/>
        <v>356</v>
      </c>
      <c r="Q117" s="5">
        <v>1</v>
      </c>
      <c r="R117" s="17">
        <f ca="1" t="shared" si="10"/>
        <v>0.36273079901557104</v>
      </c>
      <c r="S117" s="6">
        <f t="shared" si="11"/>
        <v>22</v>
      </c>
      <c r="T117"/>
    </row>
    <row r="118" spans="1:20" s="43" customFormat="1" ht="13.5" customHeight="1" outlineLevel="1">
      <c r="A118" s="6">
        <f t="shared" si="8"/>
        <v>27</v>
      </c>
      <c r="B118" s="280"/>
      <c r="C118" s="182"/>
      <c r="D118" s="183"/>
      <c r="E118" s="280" t="s">
        <v>60</v>
      </c>
      <c r="F118" s="289" t="s">
        <v>300</v>
      </c>
      <c r="G118" s="119">
        <f>VLOOKUP(F118,Таблица100!$H$6:$I$107,2,TRUE)</f>
        <v>0</v>
      </c>
      <c r="H118" s="290">
        <v>0</v>
      </c>
      <c r="I118" s="99">
        <f>VLOOKUP(H118,Таблица100!$AC$6:$AD$107,2,TRUE)</f>
        <v>0</v>
      </c>
      <c r="J118" s="290">
        <v>-2</v>
      </c>
      <c r="K118" s="99">
        <f>VLOOKUP(J118,Таблица100!$AS$6:$AT$107,2,TRUE)</f>
        <v>0</v>
      </c>
      <c r="L118" s="290">
        <v>13</v>
      </c>
      <c r="M118" s="99">
        <f>VLOOKUP(L118,Таблица100!$BI$6:$BJ$107,2,TRUE)</f>
        <v>0</v>
      </c>
      <c r="N118" s="148">
        <v>11</v>
      </c>
      <c r="O118" s="119">
        <f>VLOOKUP(N118,Таблица100!$BU$6:$BV$107,2,TRUE)</f>
        <v>0</v>
      </c>
      <c r="P118" s="5">
        <f t="shared" si="9"/>
        <v>0</v>
      </c>
      <c r="Q118" s="5"/>
      <c r="R118" s="17">
        <f ca="1" t="shared" si="10"/>
        <v>0.8542981549538473</v>
      </c>
      <c r="S118" s="6">
        <f t="shared" si="11"/>
        <v>7</v>
      </c>
      <c r="T118"/>
    </row>
    <row r="119" spans="1:20" s="43" customFormat="1" ht="13.5" customHeight="1" outlineLevel="1">
      <c r="A119" s="6">
        <f t="shared" si="8"/>
        <v>27</v>
      </c>
      <c r="B119" s="280"/>
      <c r="C119" s="182"/>
      <c r="D119" s="183"/>
      <c r="E119" s="280" t="s">
        <v>60</v>
      </c>
      <c r="F119" s="289" t="s">
        <v>300</v>
      </c>
      <c r="G119" s="119">
        <f>VLOOKUP(F119,Таблица100!$H$6:$I$107,2,TRUE)</f>
        <v>0</v>
      </c>
      <c r="H119" s="290">
        <v>0</v>
      </c>
      <c r="I119" s="99">
        <f>VLOOKUP(H119,Таблица100!$AC$6:$AD$107,2,TRUE)</f>
        <v>0</v>
      </c>
      <c r="J119" s="290">
        <v>-2</v>
      </c>
      <c r="K119" s="99">
        <f>VLOOKUP(J119,Таблица100!$AS$6:$AT$107,2,TRUE)</f>
        <v>0</v>
      </c>
      <c r="L119" s="290">
        <v>13</v>
      </c>
      <c r="M119" s="99">
        <f>VLOOKUP(L119,Таблица100!$BI$6:$BJ$107,2,TRUE)</f>
        <v>0</v>
      </c>
      <c r="N119" s="148">
        <v>11</v>
      </c>
      <c r="O119" s="119">
        <f>VLOOKUP(N119,Таблица100!$BU$6:$BV$107,2,TRUE)</f>
        <v>0</v>
      </c>
      <c r="P119" s="5">
        <f t="shared" si="9"/>
        <v>0</v>
      </c>
      <c r="Q119" s="5"/>
      <c r="R119" s="17">
        <f ca="1" t="shared" si="10"/>
        <v>0.5576526763676364</v>
      </c>
      <c r="S119" s="6">
        <f t="shared" si="11"/>
        <v>11</v>
      </c>
      <c r="T119"/>
    </row>
    <row r="120" spans="1:20" s="43" customFormat="1" ht="13.5" customHeight="1" outlineLevel="1">
      <c r="A120" s="6">
        <f t="shared" si="8"/>
        <v>21</v>
      </c>
      <c r="B120" s="204" t="s">
        <v>96</v>
      </c>
      <c r="C120" s="182">
        <v>2009</v>
      </c>
      <c r="D120" s="183"/>
      <c r="E120" s="204" t="s">
        <v>62</v>
      </c>
      <c r="F120" s="289" t="s">
        <v>730</v>
      </c>
      <c r="G120" s="119">
        <f>VLOOKUP(F120,Таблица100!$H$6:$I$107,2,TRUE)</f>
        <v>85</v>
      </c>
      <c r="H120" s="290">
        <v>25</v>
      </c>
      <c r="I120" s="99">
        <f>VLOOKUP(H120,Таблица100!$AC$6:$AD$107,2,TRUE)</f>
        <v>62</v>
      </c>
      <c r="J120" s="290">
        <v>21</v>
      </c>
      <c r="K120" s="99">
        <f>VLOOKUP(J120,Таблица100!$AS$6:$AT$107,2,TRUE)</f>
        <v>64</v>
      </c>
      <c r="L120" s="290">
        <v>54</v>
      </c>
      <c r="M120" s="99">
        <f>VLOOKUP(L120,Таблица100!$BI$6:$BJ$107,2,TRUE)</f>
        <v>65</v>
      </c>
      <c r="N120" s="148">
        <v>0</v>
      </c>
      <c r="O120" s="119">
        <v>0</v>
      </c>
      <c r="P120" s="5">
        <f t="shared" si="9"/>
        <v>276</v>
      </c>
      <c r="Q120" s="5">
        <v>1</v>
      </c>
      <c r="R120" s="17">
        <f ca="1" t="shared" si="10"/>
        <v>0.9003850817428124</v>
      </c>
      <c r="S120" s="6">
        <f t="shared" si="11"/>
        <v>6</v>
      </c>
      <c r="T120"/>
    </row>
    <row r="121" spans="1:20" s="43" customFormat="1" ht="13.5" customHeight="1" outlineLevel="1">
      <c r="A121" s="6">
        <f t="shared" si="8"/>
        <v>26</v>
      </c>
      <c r="B121" s="204" t="s">
        <v>852</v>
      </c>
      <c r="C121" s="182">
        <v>2009</v>
      </c>
      <c r="D121" s="183"/>
      <c r="E121" s="204" t="s">
        <v>62</v>
      </c>
      <c r="F121" s="289" t="s">
        <v>963</v>
      </c>
      <c r="G121" s="119">
        <f>VLOOKUP(F121,Таблица100!$H$6:$I$107,2,TRUE)</f>
        <v>75</v>
      </c>
      <c r="H121" s="290">
        <v>0</v>
      </c>
      <c r="I121" s="99">
        <f>VLOOKUP(H121,Таблица100!$AC$6:$AD$107,2,TRUE)</f>
        <v>0</v>
      </c>
      <c r="J121" s="290">
        <v>15</v>
      </c>
      <c r="K121" s="99">
        <f>VLOOKUP(J121,Таблица100!$AS$6:$AT$107,2,TRUE)</f>
        <v>60</v>
      </c>
      <c r="L121" s="290">
        <v>41</v>
      </c>
      <c r="M121" s="99">
        <f>VLOOKUP(L121,Таблица100!$BI$6:$BJ$107,2,TRUE)</f>
        <v>53</v>
      </c>
      <c r="N121" s="148">
        <v>0</v>
      </c>
      <c r="O121" s="119">
        <v>0</v>
      </c>
      <c r="P121" s="5">
        <f t="shared" si="9"/>
        <v>188</v>
      </c>
      <c r="Q121" s="5">
        <v>1</v>
      </c>
      <c r="R121" s="17">
        <f ca="1" t="shared" si="10"/>
        <v>0.9262183954819382</v>
      </c>
      <c r="S121" s="6">
        <f t="shared" si="11"/>
        <v>5</v>
      </c>
      <c r="T121"/>
    </row>
    <row r="122" spans="1:20" s="43" customFormat="1" ht="13.5" customHeight="1" outlineLevel="1">
      <c r="A122" s="6">
        <f t="shared" si="8"/>
        <v>27</v>
      </c>
      <c r="B122" s="280"/>
      <c r="C122" s="182"/>
      <c r="D122" s="183"/>
      <c r="E122" s="280" t="s">
        <v>63</v>
      </c>
      <c r="F122" s="289" t="s">
        <v>300</v>
      </c>
      <c r="G122" s="119">
        <f>VLOOKUP(F122,Таблица100!$H$6:$I$107,2,TRUE)</f>
        <v>0</v>
      </c>
      <c r="H122" s="290">
        <v>0</v>
      </c>
      <c r="I122" s="99">
        <f>VLOOKUP(H122,Таблица100!$AC$6:$AD$107,2,TRUE)</f>
        <v>0</v>
      </c>
      <c r="J122" s="290">
        <v>-2</v>
      </c>
      <c r="K122" s="99">
        <f>VLOOKUP(J122,Таблица100!$AS$6:$AT$107,2,TRUE)</f>
        <v>0</v>
      </c>
      <c r="L122" s="290">
        <v>13</v>
      </c>
      <c r="M122" s="99">
        <f>VLOOKUP(L122,Таблица100!$BI$6:$BJ$107,2,TRUE)</f>
        <v>0</v>
      </c>
      <c r="N122" s="148">
        <v>11</v>
      </c>
      <c r="O122" s="119">
        <f>VLOOKUP(N122,Таблица100!$BU$6:$BV$107,2,TRUE)</f>
        <v>0</v>
      </c>
      <c r="P122" s="5">
        <f t="shared" si="9"/>
        <v>0</v>
      </c>
      <c r="Q122" s="5"/>
      <c r="R122" s="17">
        <f ca="1" t="shared" si="10"/>
        <v>0.7278343224398236</v>
      </c>
      <c r="S122" s="6">
        <f t="shared" si="11"/>
        <v>9</v>
      </c>
      <c r="T122"/>
    </row>
    <row r="123" spans="1:20" s="43" customFormat="1" ht="13.5" customHeight="1" outlineLevel="1">
      <c r="A123" s="6">
        <f t="shared" si="8"/>
        <v>27</v>
      </c>
      <c r="B123" s="280"/>
      <c r="C123" s="182"/>
      <c r="D123" s="183"/>
      <c r="E123" s="280" t="s">
        <v>63</v>
      </c>
      <c r="F123" s="289" t="s">
        <v>300</v>
      </c>
      <c r="G123" s="119">
        <f>VLOOKUP(F123,Таблица100!$H$6:$I$107,2,TRUE)</f>
        <v>0</v>
      </c>
      <c r="H123" s="290">
        <v>0</v>
      </c>
      <c r="I123" s="99">
        <f>VLOOKUP(H123,Таблица100!$AC$6:$AD$107,2,TRUE)</f>
        <v>0</v>
      </c>
      <c r="J123" s="290">
        <v>-2</v>
      </c>
      <c r="K123" s="99">
        <f>VLOOKUP(J123,Таблица100!$AS$6:$AT$107,2,TRUE)</f>
        <v>0</v>
      </c>
      <c r="L123" s="290">
        <v>13</v>
      </c>
      <c r="M123" s="99">
        <f>VLOOKUP(L123,Таблица100!$BI$6:$BJ$107,2,TRUE)</f>
        <v>0</v>
      </c>
      <c r="N123" s="148">
        <v>11</v>
      </c>
      <c r="O123" s="119">
        <f>VLOOKUP(N123,Таблица100!$BU$6:$BV$107,2,TRUE)</f>
        <v>0</v>
      </c>
      <c r="P123" s="5">
        <f t="shared" si="9"/>
        <v>0</v>
      </c>
      <c r="Q123" s="5"/>
      <c r="R123" s="17">
        <f ca="1" t="shared" si="10"/>
        <v>0.9353619210021998</v>
      </c>
      <c r="S123" s="6">
        <f t="shared" si="11"/>
        <v>3</v>
      </c>
      <c r="T123"/>
    </row>
    <row r="124" spans="1:20" s="43" customFormat="1" ht="13.5" customHeight="1" outlineLevel="1">
      <c r="A124" s="6">
        <f t="shared" si="8"/>
        <v>20</v>
      </c>
      <c r="B124" s="204" t="s">
        <v>847</v>
      </c>
      <c r="C124" s="205">
        <v>2009</v>
      </c>
      <c r="D124" s="183"/>
      <c r="E124" s="204" t="s">
        <v>90</v>
      </c>
      <c r="F124" s="289" t="s">
        <v>268</v>
      </c>
      <c r="G124" s="119">
        <f>VLOOKUP(F124,Таблица100!$H$6:$I$107,2,TRUE)</f>
        <v>32</v>
      </c>
      <c r="H124" s="290">
        <v>21</v>
      </c>
      <c r="I124" s="99">
        <f>VLOOKUP(H124,Таблица100!$AC$6:$AD$107,2,TRUE)</f>
        <v>61</v>
      </c>
      <c r="J124" s="290">
        <v>13</v>
      </c>
      <c r="K124" s="99">
        <f>VLOOKUP(J124,Таблица100!$AS$6:$AT$107,2,TRUE)</f>
        <v>53</v>
      </c>
      <c r="L124" s="290">
        <v>41</v>
      </c>
      <c r="M124" s="99">
        <f>VLOOKUP(L124,Таблица100!$BI$6:$BJ$107,2,TRUE)</f>
        <v>53</v>
      </c>
      <c r="N124" s="148">
        <v>43</v>
      </c>
      <c r="O124" s="119">
        <f>VLOOKUP(N124,Таблица100!$BU$6:$BV$107,2,TRUE)</f>
        <v>81</v>
      </c>
      <c r="P124" s="5">
        <f t="shared" si="9"/>
        <v>280</v>
      </c>
      <c r="Q124" s="5">
        <v>1</v>
      </c>
      <c r="R124" s="17">
        <f ca="1" t="shared" si="10"/>
        <v>0.23651311541055253</v>
      </c>
      <c r="S124" s="6">
        <f t="shared" si="11"/>
        <v>26</v>
      </c>
      <c r="T124"/>
    </row>
    <row r="125" spans="1:20" s="43" customFormat="1" ht="13.5" customHeight="1" outlineLevel="1">
      <c r="A125" s="6">
        <f t="shared" si="8"/>
        <v>15</v>
      </c>
      <c r="B125" s="204" t="s">
        <v>848</v>
      </c>
      <c r="C125" s="205">
        <v>2009</v>
      </c>
      <c r="D125" s="183"/>
      <c r="E125" s="204" t="s">
        <v>90</v>
      </c>
      <c r="F125" s="289" t="s">
        <v>588</v>
      </c>
      <c r="G125" s="119">
        <f>VLOOKUP(F125,Таблица100!$H$6:$I$107,2,TRUE)</f>
        <v>85</v>
      </c>
      <c r="H125" s="290">
        <v>30</v>
      </c>
      <c r="I125" s="99">
        <f>VLOOKUP(H125,Таблица100!$AC$6:$AD$107,2,TRUE)</f>
        <v>63</v>
      </c>
      <c r="J125" s="290">
        <v>17</v>
      </c>
      <c r="K125" s="99">
        <f>VLOOKUP(J125,Таблица100!$AS$6:$AT$107,2,TRUE)</f>
        <v>61</v>
      </c>
      <c r="L125" s="290">
        <v>54</v>
      </c>
      <c r="M125" s="99">
        <f>VLOOKUP(L125,Таблица100!$BI$6:$BJ$107,2,TRUE)</f>
        <v>65</v>
      </c>
      <c r="N125" s="148">
        <v>31</v>
      </c>
      <c r="O125" s="119">
        <f>VLOOKUP(N125,Таблица100!$BU$6:$BV$107,2,TRUE)</f>
        <v>61</v>
      </c>
      <c r="P125" s="5">
        <f t="shared" si="9"/>
        <v>335</v>
      </c>
      <c r="Q125" s="5">
        <v>1</v>
      </c>
      <c r="R125" s="17">
        <f ca="1" t="shared" si="10"/>
        <v>0.05469295111552819</v>
      </c>
      <c r="S125" s="6">
        <f t="shared" si="11"/>
        <v>31</v>
      </c>
      <c r="T125"/>
    </row>
    <row r="126" spans="1:20" s="43" customFormat="1" ht="13.5" customHeight="1" outlineLevel="1">
      <c r="A126" s="6">
        <f t="shared" si="8"/>
        <v>25</v>
      </c>
      <c r="B126" s="204" t="s">
        <v>903</v>
      </c>
      <c r="C126" s="205">
        <v>2008</v>
      </c>
      <c r="D126" s="183"/>
      <c r="E126" s="204" t="s">
        <v>900</v>
      </c>
      <c r="F126" s="289" t="s">
        <v>427</v>
      </c>
      <c r="G126" s="119">
        <f>VLOOKUP(F126,Таблица100!$H$6:$I$107,2,TRUE)</f>
        <v>76</v>
      </c>
      <c r="H126" s="290">
        <v>15</v>
      </c>
      <c r="I126" s="99">
        <f>VLOOKUP(H126,Таблица100!$AC$6:$AD$107,2,TRUE)</f>
        <v>59</v>
      </c>
      <c r="J126" s="290">
        <v>19</v>
      </c>
      <c r="K126" s="99">
        <f>VLOOKUP(J126,Таблица100!$AS$6:$AT$107,2,TRUE)</f>
        <v>62</v>
      </c>
      <c r="L126" s="290">
        <v>36</v>
      </c>
      <c r="M126" s="99">
        <f>VLOOKUP(L126,Таблица100!$BI$6:$BJ$107,2,TRUE)</f>
        <v>43</v>
      </c>
      <c r="N126" s="148">
        <v>5</v>
      </c>
      <c r="O126" s="119">
        <v>0</v>
      </c>
      <c r="P126" s="5">
        <f>G126+I126+K126+M126+O126</f>
        <v>240</v>
      </c>
      <c r="Q126" s="5">
        <v>1</v>
      </c>
      <c r="R126" s="17">
        <f ca="1" t="shared" si="10"/>
        <v>0.9338642594308031</v>
      </c>
      <c r="S126" s="6">
        <f t="shared" si="11"/>
        <v>4</v>
      </c>
      <c r="T126"/>
    </row>
    <row r="127" spans="1:20" s="43" customFormat="1" ht="13.5" customHeight="1" outlineLevel="1">
      <c r="A127" s="6">
        <f t="shared" si="8"/>
        <v>24</v>
      </c>
      <c r="B127" s="204" t="s">
        <v>906</v>
      </c>
      <c r="C127" s="205">
        <v>2008</v>
      </c>
      <c r="D127" s="183"/>
      <c r="E127" s="204" t="s">
        <v>900</v>
      </c>
      <c r="F127" s="289" t="s">
        <v>964</v>
      </c>
      <c r="G127" s="119">
        <f>VLOOKUP(F127,Таблица100!$H$6:$I$107,2,TRUE)</f>
        <v>64</v>
      </c>
      <c r="H127" s="290">
        <v>18</v>
      </c>
      <c r="I127" s="99">
        <f>VLOOKUP(H127,Таблица100!$AC$6:$AD$107,2,TRUE)</f>
        <v>60</v>
      </c>
      <c r="J127" s="290">
        <v>21</v>
      </c>
      <c r="K127" s="99">
        <f>VLOOKUP(J127,Таблица100!$AS$6:$AT$107,2,TRUE)</f>
        <v>64</v>
      </c>
      <c r="L127" s="290">
        <v>44</v>
      </c>
      <c r="M127" s="99">
        <f>VLOOKUP(L127,Таблица100!$BI$6:$BJ$107,2,TRUE)</f>
        <v>60</v>
      </c>
      <c r="N127" s="148">
        <v>0</v>
      </c>
      <c r="O127" s="119">
        <v>0</v>
      </c>
      <c r="P127" s="5">
        <f>G127+I127+K127+M127+O127</f>
        <v>248</v>
      </c>
      <c r="Q127" s="5">
        <v>1</v>
      </c>
      <c r="R127" s="17">
        <f ca="1" t="shared" si="10"/>
        <v>0.03169642915403281</v>
      </c>
      <c r="S127" s="6">
        <f t="shared" si="11"/>
        <v>32</v>
      </c>
      <c r="T127"/>
    </row>
    <row r="128" spans="1:20" s="43" customFormat="1" ht="13.5" customHeight="1" outlineLevel="1">
      <c r="A128" s="6">
        <f t="shared" si="8"/>
        <v>8</v>
      </c>
      <c r="B128" s="204" t="s">
        <v>889</v>
      </c>
      <c r="C128" s="205">
        <v>2009</v>
      </c>
      <c r="D128" s="183"/>
      <c r="E128" s="204" t="s">
        <v>68</v>
      </c>
      <c r="F128" s="289" t="s">
        <v>425</v>
      </c>
      <c r="G128" s="119">
        <f>VLOOKUP(F128,Таблица100!$H$6:$I$107,2,TRUE)</f>
        <v>78</v>
      </c>
      <c r="H128" s="290">
        <v>51</v>
      </c>
      <c r="I128" s="99">
        <f>VLOOKUP(H128,Таблица100!$AC$6:$AD$107,2,TRUE)</f>
        <v>70</v>
      </c>
      <c r="J128" s="290">
        <v>19</v>
      </c>
      <c r="K128" s="99">
        <f>VLOOKUP(J128,Таблица100!$AS$6:$AT$107,2,TRUE)</f>
        <v>62</v>
      </c>
      <c r="L128" s="290">
        <v>48</v>
      </c>
      <c r="M128" s="99">
        <f>VLOOKUP(L128,Таблица100!$BI$6:$BJ$107,2,TRUE)</f>
        <v>62</v>
      </c>
      <c r="N128" s="148">
        <v>48</v>
      </c>
      <c r="O128" s="119">
        <f>VLOOKUP(N128,Таблица100!$BU$6:$BV$107,2,TRUE)</f>
        <v>93</v>
      </c>
      <c r="P128" s="5">
        <f t="shared" si="9"/>
        <v>365</v>
      </c>
      <c r="Q128" s="5">
        <v>1</v>
      </c>
      <c r="R128" s="17">
        <f ca="1" t="shared" si="10"/>
        <v>0.47397551196387944</v>
      </c>
      <c r="S128" s="6">
        <f t="shared" si="11"/>
        <v>18</v>
      </c>
      <c r="T128"/>
    </row>
    <row r="129" spans="1:20" s="43" customFormat="1" ht="13.5" customHeight="1" outlineLevel="1" collapsed="1">
      <c r="A129" s="6">
        <f t="shared" si="8"/>
        <v>19</v>
      </c>
      <c r="B129" s="204" t="s">
        <v>890</v>
      </c>
      <c r="C129" s="205">
        <v>2008</v>
      </c>
      <c r="D129" s="183"/>
      <c r="E129" s="204" t="s">
        <v>68</v>
      </c>
      <c r="F129" s="289" t="s">
        <v>429</v>
      </c>
      <c r="G129" s="119">
        <f>VLOOKUP(F129,Таблица100!$H$6:$I$107,2,TRUE)</f>
        <v>74</v>
      </c>
      <c r="H129" s="290">
        <v>23</v>
      </c>
      <c r="I129" s="99">
        <f>VLOOKUP(H129,Таблица100!$AC$6:$AD$107,2,TRUE)</f>
        <v>62</v>
      </c>
      <c r="J129" s="290">
        <v>16</v>
      </c>
      <c r="K129" s="99">
        <f>VLOOKUP(J129,Таблица100!$AS$6:$AT$107,2,TRUE)</f>
        <v>60</v>
      </c>
      <c r="L129" s="290">
        <v>38</v>
      </c>
      <c r="M129" s="99">
        <f>VLOOKUP(L129,Таблица100!$BI$6:$BJ$107,2,TRUE)</f>
        <v>47</v>
      </c>
      <c r="N129" s="148">
        <v>25</v>
      </c>
      <c r="O129" s="119">
        <f>VLOOKUP(N129,Таблица100!$BU$6:$BV$107,2,TRUE)</f>
        <v>40</v>
      </c>
      <c r="P129" s="5">
        <f t="shared" si="9"/>
        <v>283</v>
      </c>
      <c r="Q129" s="5">
        <v>1</v>
      </c>
      <c r="R129" s="17">
        <f ca="1" t="shared" si="10"/>
        <v>0.5312771682490961</v>
      </c>
      <c r="S129" s="6">
        <f t="shared" si="11"/>
        <v>13</v>
      </c>
      <c r="T129"/>
    </row>
    <row r="130" spans="1:20" s="43" customFormat="1" ht="13.5" customHeight="1" hidden="1" outlineLevel="2">
      <c r="A130" s="6"/>
      <c r="B130" s="181"/>
      <c r="C130" s="182"/>
      <c r="D130" s="183"/>
      <c r="E130" s="181"/>
      <c r="F130" s="178"/>
      <c r="G130" s="119"/>
      <c r="H130" s="142"/>
      <c r="I130" s="99"/>
      <c r="J130" s="142"/>
      <c r="K130" s="99"/>
      <c r="L130" s="142"/>
      <c r="M130" s="99"/>
      <c r="N130" s="143"/>
      <c r="O130" s="119"/>
      <c r="P130" s="5"/>
      <c r="Q130" s="5"/>
      <c r="R130" s="17"/>
      <c r="S130" s="6"/>
      <c r="T130"/>
    </row>
    <row r="131" spans="1:20" s="43" customFormat="1" ht="13.5" customHeight="1" hidden="1" outlineLevel="2">
      <c r="A131" s="6"/>
      <c r="B131" s="181"/>
      <c r="C131" s="182"/>
      <c r="D131" s="183"/>
      <c r="E131" s="181"/>
      <c r="F131" s="178"/>
      <c r="G131" s="119"/>
      <c r="H131" s="142"/>
      <c r="I131" s="99"/>
      <c r="J131" s="142"/>
      <c r="K131" s="99"/>
      <c r="L131" s="142"/>
      <c r="M131" s="99"/>
      <c r="N131" s="143"/>
      <c r="O131" s="119"/>
      <c r="P131" s="5"/>
      <c r="Q131" s="5"/>
      <c r="R131" s="17"/>
      <c r="S131" s="6"/>
      <c r="T131"/>
    </row>
    <row r="132" spans="1:20" s="43" customFormat="1" ht="13.5" customHeight="1" hidden="1" outlineLevel="2">
      <c r="A132" s="6"/>
      <c r="B132" s="181"/>
      <c r="C132" s="182"/>
      <c r="D132" s="183"/>
      <c r="E132" s="181"/>
      <c r="F132" s="178"/>
      <c r="G132" s="119"/>
      <c r="H132" s="142"/>
      <c r="I132" s="99"/>
      <c r="J132" s="142"/>
      <c r="K132" s="99"/>
      <c r="L132" s="142"/>
      <c r="M132" s="99"/>
      <c r="N132" s="143"/>
      <c r="O132" s="119"/>
      <c r="P132" s="5"/>
      <c r="Q132" s="5"/>
      <c r="R132" s="17"/>
      <c r="S132" s="6"/>
      <c r="T132"/>
    </row>
    <row r="133" spans="1:20" s="43" customFormat="1" ht="13.5" customHeight="1" hidden="1" outlineLevel="2">
      <c r="A133" s="6"/>
      <c r="B133" s="181"/>
      <c r="C133" s="182"/>
      <c r="D133" s="183"/>
      <c r="E133" s="181"/>
      <c r="F133" s="178"/>
      <c r="G133" s="119"/>
      <c r="H133" s="142"/>
      <c r="I133" s="99"/>
      <c r="J133" s="142"/>
      <c r="K133" s="99"/>
      <c r="L133" s="142"/>
      <c r="M133" s="99"/>
      <c r="N133" s="143"/>
      <c r="O133" s="119"/>
      <c r="P133" s="5"/>
      <c r="Q133" s="5"/>
      <c r="R133" s="17"/>
      <c r="S133" s="6"/>
      <c r="T133"/>
    </row>
    <row r="134" spans="1:20" s="43" customFormat="1" ht="13.5" customHeight="1" hidden="1" outlineLevel="2">
      <c r="A134" s="6"/>
      <c r="B134" s="181"/>
      <c r="C134" s="182"/>
      <c r="D134" s="183"/>
      <c r="E134" s="181"/>
      <c r="F134" s="178"/>
      <c r="G134" s="119"/>
      <c r="H134" s="142"/>
      <c r="I134" s="99"/>
      <c r="J134" s="142"/>
      <c r="K134" s="99"/>
      <c r="L134" s="142"/>
      <c r="M134" s="99"/>
      <c r="N134" s="143"/>
      <c r="O134" s="119"/>
      <c r="P134" s="5"/>
      <c r="Q134" s="5"/>
      <c r="R134" s="17"/>
      <c r="S134" s="6"/>
      <c r="T134"/>
    </row>
    <row r="135" spans="1:20" s="43" customFormat="1" ht="13.5" customHeight="1" hidden="1" outlineLevel="2">
      <c r="A135" s="6"/>
      <c r="B135" s="181"/>
      <c r="C135" s="182"/>
      <c r="D135" s="183"/>
      <c r="E135" s="181"/>
      <c r="F135" s="178"/>
      <c r="G135" s="119"/>
      <c r="H135" s="142"/>
      <c r="I135" s="99"/>
      <c r="J135" s="142"/>
      <c r="K135" s="99"/>
      <c r="L135" s="142"/>
      <c r="M135" s="99"/>
      <c r="N135" s="143"/>
      <c r="O135" s="119"/>
      <c r="P135" s="5"/>
      <c r="Q135" s="5"/>
      <c r="R135" s="17"/>
      <c r="S135" s="6"/>
      <c r="T135"/>
    </row>
    <row r="136" spans="1:17" s="15" customFormat="1" ht="19.5" customHeight="1">
      <c r="A136" s="14"/>
      <c r="B136" s="185" t="s">
        <v>823</v>
      </c>
      <c r="C136" s="46"/>
      <c r="D136" s="46"/>
      <c r="E136" s="46"/>
      <c r="F136" s="25">
        <f>COUNT(Q137:Q176)</f>
        <v>26</v>
      </c>
      <c r="G136" s="124" t="s">
        <v>301</v>
      </c>
      <c r="H136" s="61"/>
      <c r="I136" s="124" t="s">
        <v>301</v>
      </c>
      <c r="J136" s="61"/>
      <c r="K136" s="124" t="s">
        <v>301</v>
      </c>
      <c r="L136" s="61"/>
      <c r="M136" s="124" t="s">
        <v>301</v>
      </c>
      <c r="N136" s="125"/>
      <c r="O136" s="124" t="s">
        <v>301</v>
      </c>
      <c r="P136" s="14"/>
      <c r="Q136" s="33"/>
    </row>
    <row r="137" spans="1:20" s="43" customFormat="1" ht="13.5" customHeight="1" outlineLevel="1">
      <c r="A137" s="6">
        <f aca="true" t="shared" si="12" ref="A137:A170">RANK(P137,$P$137:$P$176)</f>
        <v>27</v>
      </c>
      <c r="B137" s="280"/>
      <c r="C137" s="182"/>
      <c r="D137" s="183"/>
      <c r="E137" s="280" t="s">
        <v>73</v>
      </c>
      <c r="F137" s="289" t="s">
        <v>490</v>
      </c>
      <c r="G137" s="119">
        <f>VLOOKUP(F137,Таблица100!$K$6:$L$107,2,TRUE)</f>
        <v>0</v>
      </c>
      <c r="H137" s="290">
        <v>-1</v>
      </c>
      <c r="I137" s="99">
        <f>VLOOKUP(H137,Таблица100!$AE$6:$AF$107,2,TRUE)</f>
        <v>0</v>
      </c>
      <c r="J137" s="290">
        <v>-1</v>
      </c>
      <c r="K137" s="99">
        <f>VLOOKUP(J137,Таблица100!$AU$6:$AV$107,2,TRUE)</f>
        <v>0</v>
      </c>
      <c r="L137" s="290">
        <v>15</v>
      </c>
      <c r="M137" s="99">
        <f>VLOOKUP(L137,Таблица100!$BK$6:$BL$107,2,TRUE)</f>
        <v>0</v>
      </c>
      <c r="N137" s="148">
        <v>11</v>
      </c>
      <c r="O137" s="119">
        <f>VLOOKUP(N137,Таблица100!$BY$6:$BZ$107,2,TRUE)</f>
        <v>0</v>
      </c>
      <c r="P137" s="5">
        <f aca="true" t="shared" si="13" ref="P137:P170">G137+I137+K137+M137+O137</f>
        <v>0</v>
      </c>
      <c r="Q137" s="5"/>
      <c r="R137" s="17">
        <f aca="true" ca="1" t="shared" si="14" ref="R137:R170">RAND()</f>
        <v>0.5299155547753662</v>
      </c>
      <c r="S137" s="6">
        <f aca="true" t="shared" si="15" ref="S137:S170">RANK(R137,$R$137:$R$176)</f>
        <v>15</v>
      </c>
      <c r="T137"/>
    </row>
    <row r="138" spans="1:20" s="43" customFormat="1" ht="13.5" customHeight="1" outlineLevel="1">
      <c r="A138" s="6">
        <f t="shared" si="12"/>
        <v>27</v>
      </c>
      <c r="B138" s="280"/>
      <c r="C138" s="211"/>
      <c r="D138" s="183"/>
      <c r="E138" s="280" t="s">
        <v>73</v>
      </c>
      <c r="F138" s="289" t="s">
        <v>490</v>
      </c>
      <c r="G138" s="119">
        <f>VLOOKUP(F138,Таблица100!$K$6:$L$107,2,TRUE)</f>
        <v>0</v>
      </c>
      <c r="H138" s="290">
        <v>-1</v>
      </c>
      <c r="I138" s="99">
        <f>VLOOKUP(H138,Таблица100!$AE$6:$AF$107,2,TRUE)</f>
        <v>0</v>
      </c>
      <c r="J138" s="290">
        <v>-1</v>
      </c>
      <c r="K138" s="99">
        <f>VLOOKUP(J138,Таблица100!$AU$6:$AV$107,2,TRUE)</f>
        <v>0</v>
      </c>
      <c r="L138" s="290">
        <v>15</v>
      </c>
      <c r="M138" s="99">
        <f>VLOOKUP(L138,Таблица100!$BK$6:$BL$107,2,TRUE)</f>
        <v>0</v>
      </c>
      <c r="N138" s="148">
        <v>11</v>
      </c>
      <c r="O138" s="119">
        <f>VLOOKUP(N138,Таблица100!$BY$6:$BZ$107,2,TRUE)</f>
        <v>0</v>
      </c>
      <c r="P138" s="5">
        <f t="shared" si="13"/>
        <v>0</v>
      </c>
      <c r="Q138" s="5"/>
      <c r="R138" s="17">
        <f ca="1" t="shared" si="14"/>
        <v>0.7979565649705158</v>
      </c>
      <c r="S138" s="6">
        <f t="shared" si="15"/>
        <v>5</v>
      </c>
      <c r="T138"/>
    </row>
    <row r="139" spans="1:20" s="43" customFormat="1" ht="13.5" customHeight="1" outlineLevel="1">
      <c r="A139" s="6">
        <f t="shared" si="12"/>
        <v>8</v>
      </c>
      <c r="B139" s="204" t="s">
        <v>924</v>
      </c>
      <c r="C139" s="182">
        <v>2007</v>
      </c>
      <c r="D139" s="183"/>
      <c r="E139" s="204" t="s">
        <v>51</v>
      </c>
      <c r="F139" s="289" t="s">
        <v>574</v>
      </c>
      <c r="G139" s="119">
        <f>VLOOKUP(F139,Таблица100!$K$6:$L$107,2,TRUE)</f>
        <v>88</v>
      </c>
      <c r="H139" s="290">
        <v>17</v>
      </c>
      <c r="I139" s="99">
        <f>VLOOKUP(H139,Таблица100!$AE$6:$AF$107,2,TRUE)</f>
        <v>60</v>
      </c>
      <c r="J139" s="290">
        <v>15</v>
      </c>
      <c r="K139" s="99">
        <f>VLOOKUP(J139,Таблица100!$AU$6:$AV$107,2,TRUE)</f>
        <v>56</v>
      </c>
      <c r="L139" s="290">
        <v>43</v>
      </c>
      <c r="M139" s="99">
        <f>VLOOKUP(L139,Таблица100!$BK$6:$BL$107,2,TRUE)</f>
        <v>57</v>
      </c>
      <c r="N139" s="148">
        <v>37</v>
      </c>
      <c r="O139" s="119">
        <f>VLOOKUP(N139,Таблица100!$BY$6:$BZ$107,2,TRUE)</f>
        <v>69</v>
      </c>
      <c r="P139" s="5">
        <f t="shared" si="13"/>
        <v>330</v>
      </c>
      <c r="Q139" s="5">
        <v>1</v>
      </c>
      <c r="R139" s="17">
        <f ca="1" t="shared" si="14"/>
        <v>0.8585283622410864</v>
      </c>
      <c r="S139" s="6">
        <f t="shared" si="15"/>
        <v>3</v>
      </c>
      <c r="T139"/>
    </row>
    <row r="140" spans="1:20" s="43" customFormat="1" ht="13.5" customHeight="1" outlineLevel="1">
      <c r="A140" s="6">
        <f t="shared" si="12"/>
        <v>15</v>
      </c>
      <c r="B140" s="204" t="s">
        <v>827</v>
      </c>
      <c r="C140" s="182">
        <v>2007</v>
      </c>
      <c r="D140" s="183"/>
      <c r="E140" s="204" t="s">
        <v>51</v>
      </c>
      <c r="F140" s="289" t="s">
        <v>283</v>
      </c>
      <c r="G140" s="119">
        <f>VLOOKUP(F140,Таблица100!$K$6:$L$107,2,TRUE)</f>
        <v>0</v>
      </c>
      <c r="H140" s="290">
        <v>31</v>
      </c>
      <c r="I140" s="99">
        <f>VLOOKUP(H140,Таблица100!$AE$6:$AF$107,2,TRUE)</f>
        <v>64</v>
      </c>
      <c r="J140" s="290">
        <v>21</v>
      </c>
      <c r="K140" s="99">
        <f>VLOOKUP(J140,Таблица100!$AU$6:$AV$107,2,TRUE)</f>
        <v>62</v>
      </c>
      <c r="L140" s="290">
        <v>41</v>
      </c>
      <c r="M140" s="99">
        <f>VLOOKUP(L140,Таблица100!$BK$6:$BL$107,2,TRUE)</f>
        <v>51</v>
      </c>
      <c r="N140" s="148">
        <v>40</v>
      </c>
      <c r="O140" s="119">
        <f>VLOOKUP(N140,Таблица100!$BY$6:$BZ$107,2,TRUE)</f>
        <v>75</v>
      </c>
      <c r="P140" s="5">
        <f t="shared" si="13"/>
        <v>252</v>
      </c>
      <c r="Q140" s="5">
        <v>1</v>
      </c>
      <c r="R140" s="17">
        <f ca="1" t="shared" si="14"/>
        <v>0.49326993441732525</v>
      </c>
      <c r="S140" s="6">
        <f t="shared" si="15"/>
        <v>17</v>
      </c>
      <c r="T140"/>
    </row>
    <row r="141" spans="1:20" s="43" customFormat="1" ht="13.5" customHeight="1" outlineLevel="1" collapsed="1">
      <c r="A141" s="6">
        <f t="shared" si="12"/>
        <v>19</v>
      </c>
      <c r="B141" s="204" t="s">
        <v>860</v>
      </c>
      <c r="C141" s="182">
        <v>2007</v>
      </c>
      <c r="D141" s="183"/>
      <c r="E141" s="204" t="s">
        <v>50</v>
      </c>
      <c r="F141" s="289" t="s">
        <v>966</v>
      </c>
      <c r="G141" s="119">
        <f>VLOOKUP(F141,Таблица100!$K$6:$L$107,2,TRUE)</f>
        <v>80</v>
      </c>
      <c r="H141" s="290">
        <v>16</v>
      </c>
      <c r="I141" s="99">
        <f>VLOOKUP(H141,Таблица100!$AE$6:$AF$107,2,TRUE)</f>
        <v>59</v>
      </c>
      <c r="J141" s="290">
        <v>18</v>
      </c>
      <c r="K141" s="99">
        <f>VLOOKUP(J141,Таблица100!$AU$6:$AV$107,2,TRUE)</f>
        <v>61</v>
      </c>
      <c r="L141" s="290">
        <v>31</v>
      </c>
      <c r="M141" s="99">
        <f>VLOOKUP(L141,Таблица100!$BK$6:$BL$107,2,TRUE)</f>
        <v>21</v>
      </c>
      <c r="N141" s="148">
        <v>10</v>
      </c>
      <c r="O141" s="119">
        <v>0</v>
      </c>
      <c r="P141" s="5">
        <f t="shared" si="13"/>
        <v>221</v>
      </c>
      <c r="Q141" s="5">
        <v>1</v>
      </c>
      <c r="R141" s="17">
        <f ca="1" t="shared" si="14"/>
        <v>0.1361802907515166</v>
      </c>
      <c r="S141" s="6">
        <f t="shared" si="15"/>
        <v>28</v>
      </c>
      <c r="T141"/>
    </row>
    <row r="142" spans="1:20" s="43" customFormat="1" ht="13.5" customHeight="1" outlineLevel="1">
      <c r="A142" s="6">
        <f t="shared" si="12"/>
        <v>14</v>
      </c>
      <c r="B142" s="204" t="s">
        <v>929</v>
      </c>
      <c r="C142" s="182">
        <v>2008</v>
      </c>
      <c r="D142" s="183"/>
      <c r="E142" s="204" t="s">
        <v>50</v>
      </c>
      <c r="F142" s="289" t="s">
        <v>965</v>
      </c>
      <c r="G142" s="119">
        <f>VLOOKUP(F142,Таблица100!$K$6:$L$107,2,TRUE)</f>
        <v>87</v>
      </c>
      <c r="H142" s="290">
        <v>20</v>
      </c>
      <c r="I142" s="99">
        <f>VLOOKUP(H142,Таблица100!$AE$6:$AF$107,2,TRUE)</f>
        <v>61</v>
      </c>
      <c r="J142" s="290">
        <v>21</v>
      </c>
      <c r="K142" s="99">
        <f>VLOOKUP(J142,Таблица100!$AU$6:$AV$107,2,TRUE)</f>
        <v>62</v>
      </c>
      <c r="L142" s="290">
        <v>43</v>
      </c>
      <c r="M142" s="99">
        <f>VLOOKUP(L142,Таблица100!$BK$6:$BL$107,2,TRUE)</f>
        <v>57</v>
      </c>
      <c r="N142" s="148">
        <v>14</v>
      </c>
      <c r="O142" s="119">
        <f>VLOOKUP(N142,Таблица100!$BY$6:$BZ$107,2,TRUE)</f>
        <v>8</v>
      </c>
      <c r="P142" s="5">
        <f t="shared" si="13"/>
        <v>275</v>
      </c>
      <c r="Q142" s="5">
        <v>1</v>
      </c>
      <c r="R142" s="17">
        <f ca="1" t="shared" si="14"/>
        <v>0.5400575016893951</v>
      </c>
      <c r="S142" s="6">
        <f t="shared" si="15"/>
        <v>14</v>
      </c>
      <c r="T142"/>
    </row>
    <row r="143" spans="1:20" s="43" customFormat="1" ht="13.5" customHeight="1" outlineLevel="1">
      <c r="A143" s="6">
        <f t="shared" si="12"/>
        <v>17</v>
      </c>
      <c r="B143" s="204" t="s">
        <v>832</v>
      </c>
      <c r="C143" s="182">
        <v>2007</v>
      </c>
      <c r="D143" s="183"/>
      <c r="E143" s="204" t="s">
        <v>53</v>
      </c>
      <c r="F143" s="289" t="s">
        <v>418</v>
      </c>
      <c r="G143" s="119">
        <f>VLOOKUP(F143,Таблица100!$K$6:$L$107,2,TRUE)</f>
        <v>77</v>
      </c>
      <c r="H143" s="290">
        <v>31</v>
      </c>
      <c r="I143" s="99">
        <f>VLOOKUP(H143,Таблица100!$AE$6:$AF$107,2,TRUE)</f>
        <v>64</v>
      </c>
      <c r="J143" s="290">
        <v>16</v>
      </c>
      <c r="K143" s="99">
        <f>VLOOKUP(J143,Таблица100!$AU$6:$AV$107,2,TRUE)</f>
        <v>60</v>
      </c>
      <c r="L143" s="290">
        <v>40</v>
      </c>
      <c r="M143" s="99">
        <f>VLOOKUP(L143,Таблица100!$BK$6:$BL$107,2,TRUE)</f>
        <v>48</v>
      </c>
      <c r="N143" s="148">
        <v>11</v>
      </c>
      <c r="O143" s="119">
        <f>VLOOKUP(N143,Таблица100!$BY$6:$BZ$107,2,TRUE)</f>
        <v>0</v>
      </c>
      <c r="P143" s="5">
        <f t="shared" si="13"/>
        <v>249</v>
      </c>
      <c r="Q143" s="5">
        <v>1</v>
      </c>
      <c r="R143" s="17">
        <f ca="1" t="shared" si="14"/>
        <v>0.3327048492224366</v>
      </c>
      <c r="S143" s="6">
        <f t="shared" si="15"/>
        <v>21</v>
      </c>
      <c r="T143"/>
    </row>
    <row r="144" spans="1:20" s="43" customFormat="1" ht="13.5" customHeight="1" outlineLevel="1">
      <c r="A144" s="6">
        <f t="shared" si="12"/>
        <v>13</v>
      </c>
      <c r="B144" s="204" t="s">
        <v>833</v>
      </c>
      <c r="C144" s="182">
        <v>2007</v>
      </c>
      <c r="D144" s="183"/>
      <c r="E144" s="204" t="s">
        <v>53</v>
      </c>
      <c r="F144" s="289" t="s">
        <v>968</v>
      </c>
      <c r="G144" s="119">
        <f>VLOOKUP(F144,Таблица100!$K$6:$L$107,2,TRUE)</f>
        <v>87</v>
      </c>
      <c r="H144" s="290">
        <v>45</v>
      </c>
      <c r="I144" s="99">
        <f>VLOOKUP(H144,Таблица100!$AE$6:$AF$107,2,TRUE)</f>
        <v>68</v>
      </c>
      <c r="J144" s="290">
        <v>16</v>
      </c>
      <c r="K144" s="99">
        <f>VLOOKUP(J144,Таблица100!$AU$6:$AV$107,2,TRUE)</f>
        <v>60</v>
      </c>
      <c r="L144" s="290">
        <v>49</v>
      </c>
      <c r="M144" s="99">
        <f>VLOOKUP(L144,Таблица100!$BK$6:$BL$107,2,TRUE)</f>
        <v>62</v>
      </c>
      <c r="N144" s="148">
        <v>0</v>
      </c>
      <c r="O144" s="119">
        <v>0</v>
      </c>
      <c r="P144" s="5">
        <f t="shared" si="13"/>
        <v>277</v>
      </c>
      <c r="Q144" s="5">
        <v>1</v>
      </c>
      <c r="R144" s="17">
        <f ca="1" t="shared" si="14"/>
        <v>0.214852254979642</v>
      </c>
      <c r="S144" s="6">
        <f t="shared" si="15"/>
        <v>27</v>
      </c>
      <c r="T144"/>
    </row>
    <row r="145" spans="1:20" s="43" customFormat="1" ht="13.5" customHeight="1" outlineLevel="1">
      <c r="A145" s="6">
        <f t="shared" si="12"/>
        <v>4</v>
      </c>
      <c r="B145" s="204" t="s">
        <v>874</v>
      </c>
      <c r="C145" s="205">
        <v>2006</v>
      </c>
      <c r="D145" s="183"/>
      <c r="E145" s="204" t="s">
        <v>46</v>
      </c>
      <c r="F145" s="289" t="s">
        <v>955</v>
      </c>
      <c r="G145" s="119">
        <f>VLOOKUP(F145,Таблица100!$K$6:$L$107,2,TRUE)</f>
        <v>82</v>
      </c>
      <c r="H145" s="290">
        <v>48</v>
      </c>
      <c r="I145" s="99">
        <f>VLOOKUP(H145,Таблица100!$AE$6:$AF$107,2,TRUE)</f>
        <v>69</v>
      </c>
      <c r="J145" s="290">
        <v>18</v>
      </c>
      <c r="K145" s="99">
        <f>VLOOKUP(J145,Таблица100!$AU$6:$AV$107,2,TRUE)</f>
        <v>61</v>
      </c>
      <c r="L145" s="290">
        <v>52</v>
      </c>
      <c r="M145" s="99">
        <f>VLOOKUP(L145,Таблица100!$BK$6:$BL$107,2,TRUE)</f>
        <v>64</v>
      </c>
      <c r="N145" s="148">
        <v>47</v>
      </c>
      <c r="O145" s="119">
        <f>VLOOKUP(N145,Таблица100!$BY$6:$BZ$107,2,TRUE)</f>
        <v>90</v>
      </c>
      <c r="P145" s="5">
        <f t="shared" si="13"/>
        <v>366</v>
      </c>
      <c r="Q145" s="5">
        <v>1</v>
      </c>
      <c r="R145" s="17">
        <f ca="1" t="shared" si="14"/>
        <v>0.48867577673569007</v>
      </c>
      <c r="S145" s="6">
        <f t="shared" si="15"/>
        <v>18</v>
      </c>
      <c r="T145"/>
    </row>
    <row r="146" spans="1:20" s="43" customFormat="1" ht="13.5" customHeight="1" outlineLevel="1">
      <c r="A146" s="6">
        <f t="shared" si="12"/>
        <v>2</v>
      </c>
      <c r="B146" s="204" t="s">
        <v>875</v>
      </c>
      <c r="C146" s="205">
        <v>2006</v>
      </c>
      <c r="D146" s="183"/>
      <c r="E146" s="204" t="s">
        <v>46</v>
      </c>
      <c r="F146" s="289" t="s">
        <v>941</v>
      </c>
      <c r="G146" s="119">
        <f>VLOOKUP(F146,Таблица100!$K$6:$L$107,2,TRUE)</f>
        <v>88</v>
      </c>
      <c r="H146" s="290">
        <v>112</v>
      </c>
      <c r="I146" s="99">
        <f>VLOOKUP(H146,Таблица100!$AE$6:$AF$107,2,TRUE)</f>
        <v>100</v>
      </c>
      <c r="J146" s="290">
        <v>17</v>
      </c>
      <c r="K146" s="99">
        <f>VLOOKUP(J146,Таблица100!$AU$6:$AV$107,2,TRUE)</f>
        <v>60</v>
      </c>
      <c r="L146" s="290">
        <v>60</v>
      </c>
      <c r="M146" s="99">
        <f>VLOOKUP(L146,Таблица100!$BK$6:$BL$107,2,TRUE)</f>
        <v>70</v>
      </c>
      <c r="N146" s="148">
        <v>44</v>
      </c>
      <c r="O146" s="119">
        <f>VLOOKUP(N146,Таблица100!$BY$6:$BZ$107,2,TRUE)</f>
        <v>83</v>
      </c>
      <c r="P146" s="5">
        <f t="shared" si="13"/>
        <v>401</v>
      </c>
      <c r="Q146" s="5">
        <v>1</v>
      </c>
      <c r="R146" s="17">
        <f ca="1" t="shared" si="14"/>
        <v>0.5192281506859893</v>
      </c>
      <c r="S146" s="6">
        <f t="shared" si="15"/>
        <v>16</v>
      </c>
      <c r="T146"/>
    </row>
    <row r="147" spans="1:20" s="43" customFormat="1" ht="13.5" customHeight="1" outlineLevel="1">
      <c r="A147" s="6">
        <f t="shared" si="12"/>
        <v>21</v>
      </c>
      <c r="B147" s="204" t="s">
        <v>922</v>
      </c>
      <c r="C147" s="205">
        <v>2007</v>
      </c>
      <c r="D147" s="183"/>
      <c r="E147" s="306" t="s">
        <v>52</v>
      </c>
      <c r="F147" s="289" t="s">
        <v>490</v>
      </c>
      <c r="G147" s="119">
        <f>VLOOKUP(F147,Таблица100!$K$6:$L$107,2,TRUE)</f>
        <v>0</v>
      </c>
      <c r="H147" s="290">
        <v>13</v>
      </c>
      <c r="I147" s="99">
        <f>VLOOKUP(H147,Таблица100!$AE$6:$AF$107,2,TRUE)</f>
        <v>46</v>
      </c>
      <c r="J147" s="290">
        <v>20</v>
      </c>
      <c r="K147" s="99">
        <f>VLOOKUP(J147,Таблица100!$AU$6:$AV$107,2,TRUE)</f>
        <v>62</v>
      </c>
      <c r="L147" s="290">
        <v>56</v>
      </c>
      <c r="M147" s="99">
        <f>VLOOKUP(L147,Таблица100!$BK$6:$BL$107,2,TRUE)</f>
        <v>66</v>
      </c>
      <c r="N147" s="148">
        <v>7</v>
      </c>
      <c r="O147" s="119">
        <v>0</v>
      </c>
      <c r="P147" s="5">
        <f t="shared" si="13"/>
        <v>174</v>
      </c>
      <c r="Q147" s="5">
        <v>1</v>
      </c>
      <c r="R147" s="17">
        <f ca="1" t="shared" si="14"/>
        <v>0.2566520985754399</v>
      </c>
      <c r="S147" s="6">
        <f t="shared" si="15"/>
        <v>24</v>
      </c>
      <c r="T147"/>
    </row>
    <row r="148" spans="1:20" s="43" customFormat="1" ht="13.5" customHeight="1" outlineLevel="1">
      <c r="A148" s="6">
        <f t="shared" si="12"/>
        <v>24</v>
      </c>
      <c r="B148" s="306" t="s">
        <v>923</v>
      </c>
      <c r="C148" s="307">
        <v>2006</v>
      </c>
      <c r="D148" s="183"/>
      <c r="E148" s="306" t="s">
        <v>52</v>
      </c>
      <c r="F148" s="289" t="s">
        <v>490</v>
      </c>
      <c r="G148" s="119">
        <f>VLOOKUP(F148,Таблица100!$K$6:$L$107,2,TRUE)</f>
        <v>0</v>
      </c>
      <c r="H148" s="290">
        <v>7</v>
      </c>
      <c r="I148" s="99">
        <f>VLOOKUP(H148,Таблица100!$AE$6:$AF$107,2,TRUE)</f>
        <v>21</v>
      </c>
      <c r="J148" s="290">
        <v>16</v>
      </c>
      <c r="K148" s="99">
        <f>VLOOKUP(J148,Таблица100!$AU$6:$AV$107,2,TRUE)</f>
        <v>60</v>
      </c>
      <c r="L148" s="290">
        <v>42</v>
      </c>
      <c r="M148" s="99">
        <f>VLOOKUP(L148,Таблица100!$BK$6:$BL$107,2,TRUE)</f>
        <v>54</v>
      </c>
      <c r="N148" s="148">
        <v>0</v>
      </c>
      <c r="O148" s="119">
        <v>0</v>
      </c>
      <c r="P148" s="5">
        <f t="shared" si="13"/>
        <v>135</v>
      </c>
      <c r="Q148" s="5">
        <v>1</v>
      </c>
      <c r="R148" s="17">
        <f ca="1" t="shared" si="14"/>
        <v>0.6478867569499103</v>
      </c>
      <c r="S148" s="6">
        <f t="shared" si="15"/>
        <v>13</v>
      </c>
      <c r="T148"/>
    </row>
    <row r="149" spans="1:20" s="43" customFormat="1" ht="13.5" customHeight="1" outlineLevel="1">
      <c r="A149" s="6">
        <f t="shared" si="12"/>
        <v>1</v>
      </c>
      <c r="B149" s="204" t="s">
        <v>79</v>
      </c>
      <c r="C149" s="182">
        <v>2006</v>
      </c>
      <c r="D149" s="183"/>
      <c r="E149" s="204" t="s">
        <v>72</v>
      </c>
      <c r="F149" s="289" t="s">
        <v>967</v>
      </c>
      <c r="G149" s="119">
        <f>VLOOKUP(F149,Таблица100!$K$6:$L$107,2,TRUE)</f>
        <v>87</v>
      </c>
      <c r="H149" s="290">
        <v>114</v>
      </c>
      <c r="I149" s="99">
        <f>VLOOKUP(H149,Таблица100!$AE$6:$AF$107,2,TRUE)</f>
        <v>100</v>
      </c>
      <c r="J149" s="290">
        <v>25</v>
      </c>
      <c r="K149" s="99">
        <f>VLOOKUP(J149,Таблица100!$AU$6:$AV$107,2,TRUE)</f>
        <v>66</v>
      </c>
      <c r="L149" s="290">
        <v>60</v>
      </c>
      <c r="M149" s="99">
        <f>VLOOKUP(L149,Таблица100!$BK$6:$BL$107,2,TRUE)</f>
        <v>70</v>
      </c>
      <c r="N149" s="148">
        <v>47</v>
      </c>
      <c r="O149" s="119">
        <f>VLOOKUP(N149,Таблица100!$BY$6:$BZ$107,2,TRUE)</f>
        <v>90</v>
      </c>
      <c r="P149" s="5">
        <f t="shared" si="13"/>
        <v>413</v>
      </c>
      <c r="Q149" s="5">
        <v>1</v>
      </c>
      <c r="R149" s="17">
        <f ca="1" t="shared" si="14"/>
        <v>0.6487559736572405</v>
      </c>
      <c r="S149" s="6">
        <f t="shared" si="15"/>
        <v>12</v>
      </c>
      <c r="T149"/>
    </row>
    <row r="150" spans="1:20" s="43" customFormat="1" ht="13.5" customHeight="1" outlineLevel="1">
      <c r="A150" s="6">
        <f t="shared" si="12"/>
        <v>5</v>
      </c>
      <c r="B150" s="204" t="s">
        <v>80</v>
      </c>
      <c r="C150" s="182">
        <v>2006</v>
      </c>
      <c r="D150" s="183"/>
      <c r="E150" s="204" t="s">
        <v>72</v>
      </c>
      <c r="F150" s="289" t="s">
        <v>962</v>
      </c>
      <c r="G150" s="119">
        <f>VLOOKUP(F150,Таблица100!$K$6:$L$107,2,TRUE)</f>
        <v>81</v>
      </c>
      <c r="H150" s="290">
        <v>65</v>
      </c>
      <c r="I150" s="99">
        <f>VLOOKUP(H150,Таблица100!$AE$6:$AF$107,2,TRUE)</f>
        <v>75</v>
      </c>
      <c r="J150" s="290">
        <v>21</v>
      </c>
      <c r="K150" s="99">
        <f>VLOOKUP(J150,Таблица100!$AU$6:$AV$107,2,TRUE)</f>
        <v>62</v>
      </c>
      <c r="L150" s="290">
        <v>51</v>
      </c>
      <c r="M150" s="99">
        <f>VLOOKUP(L150,Таблица100!$BK$6:$BL$107,2,TRUE)</f>
        <v>63</v>
      </c>
      <c r="N150" s="148">
        <v>42</v>
      </c>
      <c r="O150" s="119">
        <f>VLOOKUP(N150,Таблица100!$BY$6:$BZ$107,2,TRUE)</f>
        <v>79</v>
      </c>
      <c r="P150" s="5">
        <f t="shared" si="13"/>
        <v>360</v>
      </c>
      <c r="Q150" s="5">
        <v>1</v>
      </c>
      <c r="R150" s="17">
        <f ca="1" t="shared" si="14"/>
        <v>0.741013883531526</v>
      </c>
      <c r="S150" s="6">
        <f t="shared" si="15"/>
        <v>8</v>
      </c>
      <c r="T150"/>
    </row>
    <row r="151" spans="1:20" s="43" customFormat="1" ht="13.5" customHeight="1" outlineLevel="1">
      <c r="A151" s="6">
        <f t="shared" si="12"/>
        <v>27</v>
      </c>
      <c r="B151" s="280"/>
      <c r="C151" s="182"/>
      <c r="D151" s="183"/>
      <c r="E151" s="204" t="s">
        <v>56</v>
      </c>
      <c r="F151" s="289" t="s">
        <v>490</v>
      </c>
      <c r="G151" s="119">
        <f>VLOOKUP(F151,Таблица100!$K$6:$L$107,2,TRUE)</f>
        <v>0</v>
      </c>
      <c r="H151" s="290">
        <v>-1</v>
      </c>
      <c r="I151" s="99">
        <f>VLOOKUP(H151,Таблица100!$AE$6:$AF$107,2,TRUE)</f>
        <v>0</v>
      </c>
      <c r="J151" s="290">
        <v>-1</v>
      </c>
      <c r="K151" s="99">
        <f>VLOOKUP(J151,Таблица100!$AU$6:$AV$107,2,TRUE)</f>
        <v>0</v>
      </c>
      <c r="L151" s="290">
        <v>15</v>
      </c>
      <c r="M151" s="99">
        <f>VLOOKUP(L151,Таблица100!$BK$6:$BL$107,2,TRUE)</f>
        <v>0</v>
      </c>
      <c r="N151" s="148">
        <v>11</v>
      </c>
      <c r="O151" s="119">
        <f>VLOOKUP(N151,Таблица100!$BY$6:$BZ$107,2,TRUE)</f>
        <v>0</v>
      </c>
      <c r="P151" s="5">
        <f t="shared" si="13"/>
        <v>0</v>
      </c>
      <c r="Q151" s="5"/>
      <c r="R151" s="17">
        <f ca="1" t="shared" si="14"/>
        <v>0.3026370980041292</v>
      </c>
      <c r="S151" s="6">
        <f t="shared" si="15"/>
        <v>22</v>
      </c>
      <c r="T151"/>
    </row>
    <row r="152" spans="1:20" s="43" customFormat="1" ht="13.5" customHeight="1" outlineLevel="1">
      <c r="A152" s="6">
        <f t="shared" si="12"/>
        <v>11</v>
      </c>
      <c r="B152" s="204" t="s">
        <v>868</v>
      </c>
      <c r="C152" s="182">
        <v>2007</v>
      </c>
      <c r="D152" s="183"/>
      <c r="E152" s="204" t="s">
        <v>56</v>
      </c>
      <c r="F152" s="289" t="s">
        <v>972</v>
      </c>
      <c r="G152" s="119">
        <f>VLOOKUP(F152,Таблица100!$K$6:$L$107,2,TRUE)</f>
        <v>80</v>
      </c>
      <c r="H152" s="290">
        <v>11</v>
      </c>
      <c r="I152" s="99">
        <f>VLOOKUP(H152,Таблица100!$AE$6:$AF$107,2,TRUE)</f>
        <v>37</v>
      </c>
      <c r="J152" s="290">
        <v>20</v>
      </c>
      <c r="K152" s="99">
        <f>VLOOKUP(J152,Таблица100!$AU$6:$AV$107,2,TRUE)</f>
        <v>62</v>
      </c>
      <c r="L152" s="290">
        <v>52</v>
      </c>
      <c r="M152" s="99">
        <f>VLOOKUP(L152,Таблица100!$BK$6:$BL$107,2,TRUE)</f>
        <v>64</v>
      </c>
      <c r="N152" s="148">
        <v>29</v>
      </c>
      <c r="O152" s="119">
        <f>VLOOKUP(N152,Таблица100!$BY$6:$BZ$107,2,TRUE)</f>
        <v>55</v>
      </c>
      <c r="P152" s="5">
        <f t="shared" si="13"/>
        <v>298</v>
      </c>
      <c r="Q152" s="5">
        <v>1</v>
      </c>
      <c r="R152" s="17">
        <f ca="1" t="shared" si="14"/>
        <v>0.12846346307210021</v>
      </c>
      <c r="S152" s="6">
        <f t="shared" si="15"/>
        <v>30</v>
      </c>
      <c r="T152"/>
    </row>
    <row r="153" spans="1:20" s="43" customFormat="1" ht="13.5" customHeight="1" outlineLevel="1">
      <c r="A153" s="6">
        <f t="shared" si="12"/>
        <v>16</v>
      </c>
      <c r="B153" s="204" t="s">
        <v>926</v>
      </c>
      <c r="C153" s="182">
        <v>2008</v>
      </c>
      <c r="D153" s="183"/>
      <c r="E153" s="204" t="s">
        <v>57</v>
      </c>
      <c r="F153" s="289" t="s">
        <v>971</v>
      </c>
      <c r="G153" s="119">
        <f>VLOOKUP(F153,Таблица100!$K$6:$L$107,2,TRUE)</f>
        <v>67</v>
      </c>
      <c r="H153" s="290">
        <v>9</v>
      </c>
      <c r="I153" s="99">
        <f>VLOOKUP(H153,Таблица100!$AE$6:$AF$107,2,TRUE)</f>
        <v>30</v>
      </c>
      <c r="J153" s="290">
        <v>16</v>
      </c>
      <c r="K153" s="99">
        <f>VLOOKUP(J153,Таблица100!$AU$6:$AV$107,2,TRUE)</f>
        <v>60</v>
      </c>
      <c r="L153" s="290">
        <v>44</v>
      </c>
      <c r="M153" s="99">
        <f>VLOOKUP(L153,Таблица100!$BK$6:$BL$107,2,TRUE)</f>
        <v>59</v>
      </c>
      <c r="N153" s="148">
        <v>23</v>
      </c>
      <c r="O153" s="119">
        <f>VLOOKUP(N153,Таблица100!$BY$6:$BZ$107,2,TRUE)</f>
        <v>35</v>
      </c>
      <c r="P153" s="5">
        <f t="shared" si="13"/>
        <v>251</v>
      </c>
      <c r="Q153" s="5">
        <v>1</v>
      </c>
      <c r="R153" s="17">
        <f ca="1" t="shared" si="14"/>
        <v>0.6488884870454926</v>
      </c>
      <c r="S153" s="6">
        <f t="shared" si="15"/>
        <v>11</v>
      </c>
      <c r="T153"/>
    </row>
    <row r="154" spans="1:20" s="43" customFormat="1" ht="13.5" customHeight="1" outlineLevel="1">
      <c r="A154" s="6">
        <f t="shared" si="12"/>
        <v>9</v>
      </c>
      <c r="B154" s="204" t="s">
        <v>916</v>
      </c>
      <c r="C154" s="182">
        <v>2007</v>
      </c>
      <c r="D154" s="183"/>
      <c r="E154" s="204" t="s">
        <v>57</v>
      </c>
      <c r="F154" s="289" t="s">
        <v>970</v>
      </c>
      <c r="G154" s="119">
        <f>VLOOKUP(F154,Таблица100!$K$6:$L$107,2,TRUE)</f>
        <v>81</v>
      </c>
      <c r="H154" s="290">
        <v>33</v>
      </c>
      <c r="I154" s="99">
        <f>VLOOKUP(H154,Таблица100!$AE$6:$AF$107,2,TRUE)</f>
        <v>64</v>
      </c>
      <c r="J154" s="290">
        <v>16</v>
      </c>
      <c r="K154" s="99">
        <f>VLOOKUP(J154,Таблица100!$AU$6:$AV$107,2,TRUE)</f>
        <v>60</v>
      </c>
      <c r="L154" s="290">
        <v>41</v>
      </c>
      <c r="M154" s="99">
        <f>VLOOKUP(L154,Таблица100!$BK$6:$BL$107,2,TRUE)</f>
        <v>51</v>
      </c>
      <c r="N154" s="148">
        <v>39</v>
      </c>
      <c r="O154" s="119">
        <f>VLOOKUP(N154,Таблица100!$BY$6:$BZ$107,2,TRUE)</f>
        <v>73</v>
      </c>
      <c r="P154" s="5">
        <f t="shared" si="13"/>
        <v>329</v>
      </c>
      <c r="Q154" s="5">
        <v>1</v>
      </c>
      <c r="R154" s="17">
        <f ca="1" t="shared" si="14"/>
        <v>0.24141587923678376</v>
      </c>
      <c r="S154" s="6">
        <f t="shared" si="15"/>
        <v>25</v>
      </c>
      <c r="T154"/>
    </row>
    <row r="155" spans="1:20" s="43" customFormat="1" ht="13.5" customHeight="1" outlineLevel="1">
      <c r="A155" s="6">
        <f t="shared" si="12"/>
        <v>3</v>
      </c>
      <c r="B155" s="204" t="s">
        <v>97</v>
      </c>
      <c r="C155" s="182">
        <v>2006</v>
      </c>
      <c r="D155" s="183"/>
      <c r="E155" s="204" t="s">
        <v>58</v>
      </c>
      <c r="F155" s="289" t="s">
        <v>969</v>
      </c>
      <c r="G155" s="119">
        <f>VLOOKUP(F155,Таблица100!$K$6:$L$107,2,TRUE)</f>
        <v>80</v>
      </c>
      <c r="H155" s="290">
        <v>101</v>
      </c>
      <c r="I155" s="99">
        <f>VLOOKUP(H155,Таблица100!$AE$6:$AF$107,2,TRUE)</f>
        <v>96</v>
      </c>
      <c r="J155" s="290">
        <v>28</v>
      </c>
      <c r="K155" s="99">
        <f>VLOOKUP(J155,Таблица100!$AU$6:$AV$107,2,TRUE)</f>
        <v>73</v>
      </c>
      <c r="L155" s="290">
        <v>52</v>
      </c>
      <c r="M155" s="99">
        <f>VLOOKUP(L155,Таблица100!$BK$6:$BL$107,2,TRUE)</f>
        <v>64</v>
      </c>
      <c r="N155" s="148">
        <v>45</v>
      </c>
      <c r="O155" s="119">
        <f>VLOOKUP(N155,Таблица100!$BY$6:$BZ$107,2,TRUE)</f>
        <v>85</v>
      </c>
      <c r="P155" s="5">
        <f t="shared" si="13"/>
        <v>398</v>
      </c>
      <c r="Q155" s="5">
        <v>1</v>
      </c>
      <c r="R155" s="17">
        <f ca="1" t="shared" si="14"/>
        <v>0.7853373729628343</v>
      </c>
      <c r="S155" s="6">
        <f t="shared" si="15"/>
        <v>6</v>
      </c>
      <c r="T155"/>
    </row>
    <row r="156" spans="1:20" s="43" customFormat="1" ht="13.5" customHeight="1" outlineLevel="1">
      <c r="A156" s="6">
        <f t="shared" si="12"/>
        <v>6</v>
      </c>
      <c r="B156" s="204" t="s">
        <v>844</v>
      </c>
      <c r="C156" s="182">
        <v>2008</v>
      </c>
      <c r="D156" s="183"/>
      <c r="E156" s="204" t="s">
        <v>58</v>
      </c>
      <c r="F156" s="289" t="s">
        <v>414</v>
      </c>
      <c r="G156" s="119">
        <f>VLOOKUP(F156,Таблица100!$K$6:$L$107,2,TRUE)</f>
        <v>82</v>
      </c>
      <c r="H156" s="290">
        <v>17</v>
      </c>
      <c r="I156" s="99">
        <f>VLOOKUP(H156,Таблица100!$AE$6:$AF$107,2,TRUE)</f>
        <v>60</v>
      </c>
      <c r="J156" s="290">
        <v>14</v>
      </c>
      <c r="K156" s="99">
        <f>VLOOKUP(J156,Таблица100!$AU$6:$AV$107,2,TRUE)</f>
        <v>53</v>
      </c>
      <c r="L156" s="290">
        <v>57</v>
      </c>
      <c r="M156" s="99">
        <f>VLOOKUP(L156,Таблица100!$BK$6:$BL$107,2,TRUE)</f>
        <v>67</v>
      </c>
      <c r="N156" s="148">
        <v>47</v>
      </c>
      <c r="O156" s="119">
        <f>VLOOKUP(N156,Таблица100!$BY$6:$BZ$107,2,TRUE)</f>
        <v>90</v>
      </c>
      <c r="P156" s="5">
        <f t="shared" si="13"/>
        <v>352</v>
      </c>
      <c r="Q156" s="5">
        <v>1</v>
      </c>
      <c r="R156" s="17">
        <f ca="1" t="shared" si="14"/>
        <v>0.07268323857821868</v>
      </c>
      <c r="S156" s="6">
        <f t="shared" si="15"/>
        <v>33</v>
      </c>
      <c r="T156"/>
    </row>
    <row r="157" spans="1:20" s="43" customFormat="1" ht="13.5" customHeight="1" outlineLevel="1">
      <c r="A157" s="6">
        <f t="shared" si="12"/>
        <v>10</v>
      </c>
      <c r="B157" s="204" t="s">
        <v>886</v>
      </c>
      <c r="C157" s="182">
        <v>2006</v>
      </c>
      <c r="D157" s="183"/>
      <c r="E157" s="204" t="s">
        <v>59</v>
      </c>
      <c r="F157" s="289" t="s">
        <v>973</v>
      </c>
      <c r="G157" s="119">
        <f>VLOOKUP(F157,Таблица100!$K$6:$L$107,2,TRUE)</f>
        <v>78</v>
      </c>
      <c r="H157" s="290">
        <v>19</v>
      </c>
      <c r="I157" s="99">
        <f>VLOOKUP(H157,Таблица100!$AE$6:$AF$107,2,TRUE)</f>
        <v>60</v>
      </c>
      <c r="J157" s="290">
        <v>26</v>
      </c>
      <c r="K157" s="99">
        <f>VLOOKUP(J157,Таблица100!$AU$6:$AV$107,2,TRUE)</f>
        <v>68</v>
      </c>
      <c r="L157" s="290">
        <v>63</v>
      </c>
      <c r="M157" s="99">
        <f>VLOOKUP(L157,Таблица100!$BK$6:$BL$107,2,TRUE)</f>
        <v>73</v>
      </c>
      <c r="N157" s="148">
        <v>26</v>
      </c>
      <c r="O157" s="119">
        <f>VLOOKUP(N157,Таблица100!$BY$6:$BZ$107,2,TRUE)</f>
        <v>43</v>
      </c>
      <c r="P157" s="5">
        <f t="shared" si="13"/>
        <v>322</v>
      </c>
      <c r="Q157" s="5">
        <v>1</v>
      </c>
      <c r="R157" s="17">
        <f ca="1" t="shared" si="14"/>
        <v>0.7489839697987198</v>
      </c>
      <c r="S157" s="6">
        <f t="shared" si="15"/>
        <v>7</v>
      </c>
      <c r="T157"/>
    </row>
    <row r="158" spans="1:20" s="43" customFormat="1" ht="13.5" customHeight="1" outlineLevel="1">
      <c r="A158" s="6">
        <f t="shared" si="12"/>
        <v>27</v>
      </c>
      <c r="B158" s="280"/>
      <c r="C158" s="182"/>
      <c r="D158" s="183"/>
      <c r="E158" s="204" t="s">
        <v>59</v>
      </c>
      <c r="F158" s="289" t="s">
        <v>490</v>
      </c>
      <c r="G158" s="119">
        <f>VLOOKUP(F158,Таблица100!$K$6:$L$107,2,TRUE)</f>
        <v>0</v>
      </c>
      <c r="H158" s="290">
        <v>-1</v>
      </c>
      <c r="I158" s="99">
        <f>VLOOKUP(H158,Таблица100!$AE$6:$AF$107,2,TRUE)</f>
        <v>0</v>
      </c>
      <c r="J158" s="290">
        <v>-1</v>
      </c>
      <c r="K158" s="99">
        <f>VLOOKUP(J158,Таблица100!$AU$6:$AV$107,2,TRUE)</f>
        <v>0</v>
      </c>
      <c r="L158" s="290">
        <v>15</v>
      </c>
      <c r="M158" s="99">
        <f>VLOOKUP(L158,Таблица100!$BK$6:$BL$107,2,TRUE)</f>
        <v>0</v>
      </c>
      <c r="N158" s="148">
        <v>11</v>
      </c>
      <c r="O158" s="119">
        <f>VLOOKUP(N158,Таблица100!$BY$6:$BZ$107,2,TRUE)</f>
        <v>0</v>
      </c>
      <c r="P158" s="5">
        <f t="shared" si="13"/>
        <v>0</v>
      </c>
      <c r="Q158" s="5"/>
      <c r="R158" s="17">
        <f ca="1" t="shared" si="14"/>
        <v>0.6507289511493313</v>
      </c>
      <c r="S158" s="6">
        <f t="shared" si="15"/>
        <v>10</v>
      </c>
      <c r="T158"/>
    </row>
    <row r="159" spans="1:20" s="43" customFormat="1" ht="13.5" customHeight="1" outlineLevel="1">
      <c r="A159" s="6">
        <f t="shared" si="12"/>
        <v>27</v>
      </c>
      <c r="B159" s="280"/>
      <c r="C159" s="182"/>
      <c r="D159" s="183"/>
      <c r="E159" s="280" t="s">
        <v>60</v>
      </c>
      <c r="F159" s="289" t="s">
        <v>490</v>
      </c>
      <c r="G159" s="119">
        <f>VLOOKUP(F159,Таблица100!$K$6:$L$107,2,TRUE)</f>
        <v>0</v>
      </c>
      <c r="H159" s="290">
        <v>-1</v>
      </c>
      <c r="I159" s="99">
        <f>VLOOKUP(H159,Таблица100!$AE$6:$AF$107,2,TRUE)</f>
        <v>0</v>
      </c>
      <c r="J159" s="290">
        <v>-1</v>
      </c>
      <c r="K159" s="99">
        <f>VLOOKUP(J159,Таблица100!$AU$6:$AV$107,2,TRUE)</f>
        <v>0</v>
      </c>
      <c r="L159" s="290">
        <v>15</v>
      </c>
      <c r="M159" s="99">
        <f>VLOOKUP(L159,Таблица100!$BK$6:$BL$107,2,TRUE)</f>
        <v>0</v>
      </c>
      <c r="N159" s="148">
        <v>11</v>
      </c>
      <c r="O159" s="119">
        <f>VLOOKUP(N159,Таблица100!$BY$6:$BZ$107,2,TRUE)</f>
        <v>0</v>
      </c>
      <c r="P159" s="5">
        <f t="shared" si="13"/>
        <v>0</v>
      </c>
      <c r="Q159" s="5"/>
      <c r="R159" s="17">
        <f ca="1" t="shared" si="14"/>
        <v>0.0803367989187741</v>
      </c>
      <c r="S159" s="6">
        <f t="shared" si="15"/>
        <v>32</v>
      </c>
      <c r="T159"/>
    </row>
    <row r="160" spans="1:20" s="43" customFormat="1" ht="13.5" customHeight="1" outlineLevel="1" collapsed="1">
      <c r="A160" s="6">
        <f t="shared" si="12"/>
        <v>27</v>
      </c>
      <c r="B160" s="280"/>
      <c r="C160" s="182"/>
      <c r="D160" s="183"/>
      <c r="E160" s="280" t="s">
        <v>60</v>
      </c>
      <c r="F160" s="289" t="s">
        <v>490</v>
      </c>
      <c r="G160" s="119">
        <f>VLOOKUP(F160,Таблица100!$K$6:$L$107,2,TRUE)</f>
        <v>0</v>
      </c>
      <c r="H160" s="290">
        <v>-1</v>
      </c>
      <c r="I160" s="99">
        <f>VLOOKUP(H160,Таблица100!$AE$6:$AF$107,2,TRUE)</f>
        <v>0</v>
      </c>
      <c r="J160" s="290">
        <v>-1</v>
      </c>
      <c r="K160" s="99">
        <f>VLOOKUP(J160,Таблица100!$AU$6:$AV$107,2,TRUE)</f>
        <v>0</v>
      </c>
      <c r="L160" s="290">
        <v>15</v>
      </c>
      <c r="M160" s="99">
        <f>VLOOKUP(L160,Таблица100!$BK$6:$BL$107,2,TRUE)</f>
        <v>0</v>
      </c>
      <c r="N160" s="148">
        <v>11</v>
      </c>
      <c r="O160" s="119">
        <f>VLOOKUP(N160,Таблица100!$BY$6:$BZ$107,2,TRUE)</f>
        <v>0</v>
      </c>
      <c r="P160" s="5">
        <f t="shared" si="13"/>
        <v>0</v>
      </c>
      <c r="Q160" s="5"/>
      <c r="R160" s="17">
        <f ca="1" t="shared" si="14"/>
        <v>0.8069184048088063</v>
      </c>
      <c r="S160" s="6">
        <f t="shared" si="15"/>
        <v>4</v>
      </c>
      <c r="T160"/>
    </row>
    <row r="161" spans="1:20" s="43" customFormat="1" ht="13.5" customHeight="1" outlineLevel="1">
      <c r="A161" s="6">
        <f t="shared" si="12"/>
        <v>25</v>
      </c>
      <c r="B161" s="204" t="s">
        <v>930</v>
      </c>
      <c r="C161" s="182">
        <v>2007</v>
      </c>
      <c r="D161" s="183"/>
      <c r="E161" s="204" t="s">
        <v>62</v>
      </c>
      <c r="F161" s="289" t="s">
        <v>977</v>
      </c>
      <c r="G161" s="119">
        <f>VLOOKUP(F161,Таблица100!$K$6:$L$107,2,TRUE)</f>
        <v>13</v>
      </c>
      <c r="H161" s="290">
        <v>3</v>
      </c>
      <c r="I161" s="99">
        <f>VLOOKUP(H161,Таблица100!$AE$6:$AF$107,2,TRUE)</f>
        <v>8</v>
      </c>
      <c r="J161" s="290">
        <v>14</v>
      </c>
      <c r="K161" s="99">
        <f>VLOOKUP(J161,Таблица100!$AU$6:$AV$107,2,TRUE)</f>
        <v>53</v>
      </c>
      <c r="L161" s="290">
        <v>38</v>
      </c>
      <c r="M161" s="99">
        <f>VLOOKUP(L161,Таблица100!$BK$6:$BL$107,2,TRUE)</f>
        <v>44</v>
      </c>
      <c r="N161" s="148">
        <v>5</v>
      </c>
      <c r="O161" s="119">
        <v>0</v>
      </c>
      <c r="P161" s="5">
        <f t="shared" si="13"/>
        <v>118</v>
      </c>
      <c r="Q161" s="5">
        <v>1</v>
      </c>
      <c r="R161" s="17">
        <f ca="1" t="shared" si="14"/>
        <v>0.05717524919805894</v>
      </c>
      <c r="S161" s="6">
        <f t="shared" si="15"/>
        <v>34</v>
      </c>
      <c r="T161"/>
    </row>
    <row r="162" spans="1:20" s="43" customFormat="1" ht="13.5" customHeight="1" outlineLevel="1">
      <c r="A162" s="6">
        <f t="shared" si="12"/>
        <v>18</v>
      </c>
      <c r="B162" s="204" t="s">
        <v>931</v>
      </c>
      <c r="C162" s="182">
        <v>2007</v>
      </c>
      <c r="D162" s="183"/>
      <c r="E162" s="204" t="s">
        <v>62</v>
      </c>
      <c r="F162" s="289" t="s">
        <v>976</v>
      </c>
      <c r="G162" s="119">
        <f>VLOOKUP(F162,Таблица100!$K$6:$L$107,2,TRUE)</f>
        <v>30</v>
      </c>
      <c r="H162" s="290">
        <v>17</v>
      </c>
      <c r="I162" s="99">
        <f>VLOOKUP(H162,Таблица100!$AE$6:$AF$107,2,TRUE)</f>
        <v>60</v>
      </c>
      <c r="J162" s="290">
        <v>31</v>
      </c>
      <c r="K162" s="99">
        <f>VLOOKUP(J162,Таблица100!$AU$6:$AV$107,2,TRUE)</f>
        <v>82</v>
      </c>
      <c r="L162" s="290">
        <v>43</v>
      </c>
      <c r="M162" s="99">
        <f>VLOOKUP(L162,Таблица100!$BK$6:$BL$107,2,TRUE)</f>
        <v>57</v>
      </c>
      <c r="N162" s="148">
        <v>0</v>
      </c>
      <c r="O162" s="119">
        <v>0</v>
      </c>
      <c r="P162" s="5">
        <f t="shared" si="13"/>
        <v>229</v>
      </c>
      <c r="Q162" s="5">
        <v>1</v>
      </c>
      <c r="R162" s="17">
        <f ca="1" t="shared" si="14"/>
        <v>0.48777288625877047</v>
      </c>
      <c r="S162" s="6">
        <f t="shared" si="15"/>
        <v>19</v>
      </c>
      <c r="T162"/>
    </row>
    <row r="163" spans="1:20" s="43" customFormat="1" ht="13.5" customHeight="1" outlineLevel="1">
      <c r="A163" s="6">
        <f t="shared" si="12"/>
        <v>27</v>
      </c>
      <c r="B163" s="280"/>
      <c r="C163" s="182"/>
      <c r="D163" s="183"/>
      <c r="E163" s="280" t="s">
        <v>63</v>
      </c>
      <c r="F163" s="289" t="s">
        <v>490</v>
      </c>
      <c r="G163" s="119">
        <f>VLOOKUP(F163,Таблица100!$K$6:$L$107,2,TRUE)</f>
        <v>0</v>
      </c>
      <c r="H163" s="290">
        <v>-1</v>
      </c>
      <c r="I163" s="99">
        <f>VLOOKUP(H163,Таблица100!$AE$6:$AF$107,2,TRUE)</f>
        <v>0</v>
      </c>
      <c r="J163" s="290">
        <v>-1</v>
      </c>
      <c r="K163" s="99">
        <f>VLOOKUP(J163,Таблица100!$AU$6:$AV$107,2,TRUE)</f>
        <v>0</v>
      </c>
      <c r="L163" s="290">
        <v>15</v>
      </c>
      <c r="M163" s="99">
        <f>VLOOKUP(L163,Таблица100!$BK$6:$BL$107,2,TRUE)</f>
        <v>0</v>
      </c>
      <c r="N163" s="148">
        <v>11</v>
      </c>
      <c r="O163" s="119">
        <f>VLOOKUP(N163,Таблица100!$BY$6:$BZ$107,2,TRUE)</f>
        <v>0</v>
      </c>
      <c r="P163" s="5">
        <f t="shared" si="13"/>
        <v>0</v>
      </c>
      <c r="Q163" s="5"/>
      <c r="R163" s="17">
        <f ca="1" t="shared" si="14"/>
        <v>0.8586178279359056</v>
      </c>
      <c r="S163" s="6">
        <f t="shared" si="15"/>
        <v>2</v>
      </c>
      <c r="T163"/>
    </row>
    <row r="164" spans="1:20" s="43" customFormat="1" ht="13.5" customHeight="1" outlineLevel="1">
      <c r="A164" s="6">
        <f t="shared" si="12"/>
        <v>27</v>
      </c>
      <c r="B164" s="280"/>
      <c r="C164" s="182"/>
      <c r="D164" s="183"/>
      <c r="E164" s="280" t="s">
        <v>63</v>
      </c>
      <c r="F164" s="289" t="s">
        <v>490</v>
      </c>
      <c r="G164" s="119">
        <f>VLOOKUP(F164,Таблица100!$K$6:$L$107,2,TRUE)</f>
        <v>0</v>
      </c>
      <c r="H164" s="290">
        <v>-1</v>
      </c>
      <c r="I164" s="99">
        <f>VLOOKUP(H164,Таблица100!$AE$6:$AF$107,2,TRUE)</f>
        <v>0</v>
      </c>
      <c r="J164" s="290">
        <v>-1</v>
      </c>
      <c r="K164" s="99">
        <f>VLOOKUP(J164,Таблица100!$AU$6:$AV$107,2,TRUE)</f>
        <v>0</v>
      </c>
      <c r="L164" s="290">
        <v>15</v>
      </c>
      <c r="M164" s="99">
        <f>VLOOKUP(L164,Таблица100!$BK$6:$BL$107,2,TRUE)</f>
        <v>0</v>
      </c>
      <c r="N164" s="148">
        <v>11</v>
      </c>
      <c r="O164" s="119">
        <f>VLOOKUP(N164,Таблица100!$BY$6:$BZ$107,2,TRUE)</f>
        <v>0</v>
      </c>
      <c r="P164" s="5">
        <f t="shared" si="13"/>
        <v>0</v>
      </c>
      <c r="Q164" s="5"/>
      <c r="R164" s="17">
        <f ca="1" t="shared" si="14"/>
        <v>0.21703608292537513</v>
      </c>
      <c r="S164" s="6">
        <f t="shared" si="15"/>
        <v>26</v>
      </c>
      <c r="T164"/>
    </row>
    <row r="165" spans="1:20" s="43" customFormat="1" ht="13.5" customHeight="1" outlineLevel="1" collapsed="1">
      <c r="A165" s="6">
        <f t="shared" si="12"/>
        <v>20</v>
      </c>
      <c r="B165" s="204" t="s">
        <v>91</v>
      </c>
      <c r="C165" s="205">
        <v>2007</v>
      </c>
      <c r="D165" s="183"/>
      <c r="E165" s="204" t="s">
        <v>90</v>
      </c>
      <c r="F165" s="289" t="s">
        <v>765</v>
      </c>
      <c r="G165" s="119">
        <f>VLOOKUP(F165,Таблица100!$K$6:$L$107,2,TRUE)</f>
        <v>0</v>
      </c>
      <c r="H165" s="290">
        <v>4</v>
      </c>
      <c r="I165" s="99">
        <f>VLOOKUP(H165,Таблица100!$AE$6:$AF$107,2,TRUE)</f>
        <v>9</v>
      </c>
      <c r="J165" s="290">
        <v>27</v>
      </c>
      <c r="K165" s="99">
        <f>VLOOKUP(J165,Таблица100!$AU$6:$AV$107,2,TRUE)</f>
        <v>70</v>
      </c>
      <c r="L165" s="290">
        <v>51</v>
      </c>
      <c r="M165" s="99">
        <f>VLOOKUP(L165,Таблица100!$BK$6:$BL$107,2,TRUE)</f>
        <v>63</v>
      </c>
      <c r="N165" s="148">
        <v>28</v>
      </c>
      <c r="O165" s="119">
        <f>VLOOKUP(N165,Таблица100!$BY$6:$BZ$107,2,TRUE)</f>
        <v>50</v>
      </c>
      <c r="P165" s="5">
        <f t="shared" si="13"/>
        <v>192</v>
      </c>
      <c r="Q165" s="5">
        <v>1</v>
      </c>
      <c r="R165" s="17">
        <f ca="1" t="shared" si="14"/>
        <v>0.12382561478662368</v>
      </c>
      <c r="S165" s="6">
        <f t="shared" si="15"/>
        <v>31</v>
      </c>
      <c r="T165"/>
    </row>
    <row r="166" spans="1:20" s="43" customFormat="1" ht="13.5" customHeight="1" outlineLevel="1">
      <c r="A166" s="6">
        <f t="shared" si="12"/>
        <v>22</v>
      </c>
      <c r="B166" s="204" t="s">
        <v>851</v>
      </c>
      <c r="C166" s="205">
        <v>2007</v>
      </c>
      <c r="D166" s="183"/>
      <c r="E166" s="204" t="s">
        <v>90</v>
      </c>
      <c r="F166" s="289" t="s">
        <v>978</v>
      </c>
      <c r="G166" s="119">
        <f>VLOOKUP(F166,Таблица100!$K$6:$L$107,2,TRUE)</f>
        <v>3</v>
      </c>
      <c r="H166" s="290">
        <v>4</v>
      </c>
      <c r="I166" s="99">
        <f>VLOOKUP(H166,Таблица100!$AE$6:$AF$107,2,TRUE)</f>
        <v>9</v>
      </c>
      <c r="J166" s="290">
        <v>17</v>
      </c>
      <c r="K166" s="99">
        <f>VLOOKUP(J166,Таблица100!$AU$6:$AV$107,2,TRUE)</f>
        <v>60</v>
      </c>
      <c r="L166" s="290">
        <v>43</v>
      </c>
      <c r="M166" s="99">
        <f>VLOOKUP(L166,Таблица100!$BK$6:$BL$107,2,TRUE)</f>
        <v>57</v>
      </c>
      <c r="N166" s="148">
        <v>18</v>
      </c>
      <c r="O166" s="119">
        <f>VLOOKUP(N166,Таблица100!$BY$6:$BZ$107,2,TRUE)</f>
        <v>25</v>
      </c>
      <c r="P166" s="5">
        <f t="shared" si="13"/>
        <v>154</v>
      </c>
      <c r="Q166" s="5">
        <v>1</v>
      </c>
      <c r="R166" s="17">
        <f ca="1" t="shared" si="14"/>
        <v>0.6758316113406423</v>
      </c>
      <c r="S166" s="6">
        <f t="shared" si="15"/>
        <v>9</v>
      </c>
      <c r="T166"/>
    </row>
    <row r="167" spans="1:20" s="43" customFormat="1" ht="13.5" customHeight="1" outlineLevel="1">
      <c r="A167" s="6">
        <f t="shared" si="12"/>
        <v>23</v>
      </c>
      <c r="B167" s="204" t="s">
        <v>904</v>
      </c>
      <c r="C167" s="205">
        <v>2006</v>
      </c>
      <c r="D167" s="183"/>
      <c r="E167" s="204" t="s">
        <v>900</v>
      </c>
      <c r="F167" s="289" t="s">
        <v>300</v>
      </c>
      <c r="G167" s="119">
        <f>VLOOKUP(F167,Таблица100!$K$6:$L$107,2,TRUE)</f>
        <v>0</v>
      </c>
      <c r="H167" s="290">
        <v>5</v>
      </c>
      <c r="I167" s="99">
        <f>VLOOKUP(H167,Таблица100!$AE$6:$AF$107,2,TRUE)</f>
        <v>13</v>
      </c>
      <c r="J167" s="290">
        <v>25</v>
      </c>
      <c r="K167" s="99">
        <f>VLOOKUP(J167,Таблица100!$AU$6:$AV$107,2,TRUE)</f>
        <v>66</v>
      </c>
      <c r="L167" s="290">
        <v>38</v>
      </c>
      <c r="M167" s="99">
        <f>VLOOKUP(L167,Таблица100!$BK$6:$BL$107,2,TRUE)</f>
        <v>44</v>
      </c>
      <c r="N167" s="148">
        <v>16</v>
      </c>
      <c r="O167" s="119">
        <f>VLOOKUP(N167,Таблица100!$BY$6:$BZ$107,2,TRUE)</f>
        <v>16</v>
      </c>
      <c r="P167" s="5">
        <f>G167+I167+K167+M167+O167</f>
        <v>139</v>
      </c>
      <c r="Q167" s="5">
        <v>1</v>
      </c>
      <c r="R167" s="17">
        <f ca="1" t="shared" si="14"/>
        <v>0.9010886197262308</v>
      </c>
      <c r="S167" s="6">
        <f t="shared" si="15"/>
        <v>1</v>
      </c>
      <c r="T167"/>
    </row>
    <row r="168" spans="1:20" s="43" customFormat="1" ht="13.5" customHeight="1" outlineLevel="1">
      <c r="A168" s="6">
        <f t="shared" si="12"/>
        <v>26</v>
      </c>
      <c r="B168" s="204" t="s">
        <v>905</v>
      </c>
      <c r="C168" s="205">
        <v>2006</v>
      </c>
      <c r="D168" s="183"/>
      <c r="E168" s="204" t="s">
        <v>900</v>
      </c>
      <c r="F168" s="289" t="s">
        <v>979</v>
      </c>
      <c r="G168" s="119">
        <f>VLOOKUP(F168,Таблица100!$K$6:$L$107,2,TRUE)</f>
        <v>0</v>
      </c>
      <c r="H168" s="290">
        <v>0</v>
      </c>
      <c r="I168" s="99">
        <f>VLOOKUP(H168,Таблица100!$AE$6:$AF$107,2,TRUE)</f>
        <v>1</v>
      </c>
      <c r="J168" s="290">
        <v>14</v>
      </c>
      <c r="K168" s="99">
        <f>VLOOKUP(J168,Таблица100!$AU$6:$AV$107,2,TRUE)</f>
        <v>53</v>
      </c>
      <c r="L168" s="290">
        <v>31</v>
      </c>
      <c r="M168" s="99">
        <f>VLOOKUP(L168,Таблица100!$BK$6:$BL$107,2,TRUE)</f>
        <v>21</v>
      </c>
      <c r="N168" s="148">
        <v>13</v>
      </c>
      <c r="O168" s="119">
        <f>VLOOKUP(N168,Таблица100!$BY$6:$BZ$107,2,TRUE)</f>
        <v>4</v>
      </c>
      <c r="P168" s="5">
        <f>G168+I168+K168+M168+O168</f>
        <v>79</v>
      </c>
      <c r="Q168" s="5">
        <v>1</v>
      </c>
      <c r="R168" s="17">
        <f ca="1" t="shared" si="14"/>
        <v>0.259979426439783</v>
      </c>
      <c r="S168" s="6">
        <f t="shared" si="15"/>
        <v>23</v>
      </c>
      <c r="T168"/>
    </row>
    <row r="169" spans="1:20" s="43" customFormat="1" ht="13.5" customHeight="1" outlineLevel="1">
      <c r="A169" s="6">
        <f t="shared" si="12"/>
        <v>7</v>
      </c>
      <c r="B169" s="204" t="s">
        <v>891</v>
      </c>
      <c r="C169" s="205">
        <v>2007</v>
      </c>
      <c r="D169" s="183"/>
      <c r="E169" s="204" t="s">
        <v>68</v>
      </c>
      <c r="F169" s="289" t="s">
        <v>974</v>
      </c>
      <c r="G169" s="119">
        <f>VLOOKUP(F169,Таблица100!$K$6:$L$107,2,TRUE)</f>
        <v>68</v>
      </c>
      <c r="H169" s="290">
        <v>40</v>
      </c>
      <c r="I169" s="99">
        <f>VLOOKUP(H169,Таблица100!$AE$6:$AF$107,2,TRUE)</f>
        <v>67</v>
      </c>
      <c r="J169" s="290">
        <v>28</v>
      </c>
      <c r="K169" s="99">
        <f>VLOOKUP(J169,Таблица100!$AU$6:$AV$107,2,TRUE)</f>
        <v>73</v>
      </c>
      <c r="L169" s="290">
        <v>50</v>
      </c>
      <c r="M169" s="99">
        <f>VLOOKUP(L169,Таблица100!$BK$6:$BL$107,2,TRUE)</f>
        <v>63</v>
      </c>
      <c r="N169" s="148">
        <v>41</v>
      </c>
      <c r="O169" s="119">
        <f>VLOOKUP(N169,Таблица100!$BY$6:$BZ$107,2,TRUE)</f>
        <v>77</v>
      </c>
      <c r="P169" s="5">
        <f t="shared" si="13"/>
        <v>348</v>
      </c>
      <c r="Q169" s="5">
        <v>1</v>
      </c>
      <c r="R169" s="17">
        <f ca="1" t="shared" si="14"/>
        <v>0.13117014520520665</v>
      </c>
      <c r="S169" s="6">
        <f t="shared" si="15"/>
        <v>29</v>
      </c>
      <c r="T169"/>
    </row>
    <row r="170" spans="1:20" s="43" customFormat="1" ht="13.5" customHeight="1" outlineLevel="1" collapsed="1">
      <c r="A170" s="6">
        <f t="shared" si="12"/>
        <v>12</v>
      </c>
      <c r="B170" s="204" t="s">
        <v>892</v>
      </c>
      <c r="C170" s="205">
        <v>2007</v>
      </c>
      <c r="D170" s="183"/>
      <c r="E170" s="204" t="s">
        <v>68</v>
      </c>
      <c r="F170" s="289" t="s">
        <v>975</v>
      </c>
      <c r="G170" s="119">
        <f>VLOOKUP(F170,Таблица100!$K$6:$L$107,2,TRUE)</f>
        <v>45</v>
      </c>
      <c r="H170" s="290">
        <v>15</v>
      </c>
      <c r="I170" s="99">
        <f>VLOOKUP(H170,Таблица100!$AE$6:$AF$107,2,TRUE)</f>
        <v>55</v>
      </c>
      <c r="J170" s="290">
        <v>23</v>
      </c>
      <c r="K170" s="99">
        <f>VLOOKUP(J170,Таблица100!$AU$6:$AV$107,2,TRUE)</f>
        <v>64</v>
      </c>
      <c r="L170" s="290">
        <v>36</v>
      </c>
      <c r="M170" s="99">
        <f>VLOOKUP(L170,Таблица100!$BK$6:$BL$107,2,TRUE)</f>
        <v>38</v>
      </c>
      <c r="N170" s="148">
        <v>42</v>
      </c>
      <c r="O170" s="119">
        <f>VLOOKUP(N170,Таблица100!$BY$6:$BZ$107,2,TRUE)</f>
        <v>79</v>
      </c>
      <c r="P170" s="5">
        <f t="shared" si="13"/>
        <v>281</v>
      </c>
      <c r="Q170" s="5">
        <v>1</v>
      </c>
      <c r="R170" s="17">
        <f ca="1" t="shared" si="14"/>
        <v>0.44315940484039495</v>
      </c>
      <c r="S170" s="6">
        <f t="shared" si="15"/>
        <v>20</v>
      </c>
      <c r="T170"/>
    </row>
    <row r="171" spans="1:20" s="43" customFormat="1" ht="13.5" customHeight="1" hidden="1" outlineLevel="2">
      <c r="A171" s="6"/>
      <c r="B171" s="181"/>
      <c r="C171" s="182"/>
      <c r="D171" s="183"/>
      <c r="E171" s="181"/>
      <c r="F171" s="178"/>
      <c r="G171" s="119"/>
      <c r="H171" s="142"/>
      <c r="I171" s="99"/>
      <c r="J171" s="142"/>
      <c r="K171" s="99"/>
      <c r="L171" s="142"/>
      <c r="M171" s="99"/>
      <c r="N171" s="143"/>
      <c r="O171" s="119"/>
      <c r="P171" s="5"/>
      <c r="Q171" s="5"/>
      <c r="R171" s="17"/>
      <c r="S171" s="6"/>
      <c r="T171"/>
    </row>
    <row r="172" spans="1:20" s="43" customFormat="1" ht="13.5" customHeight="1" hidden="1" outlineLevel="2">
      <c r="A172" s="6"/>
      <c r="B172" s="181"/>
      <c r="C172" s="182"/>
      <c r="D172" s="183"/>
      <c r="E172" s="181"/>
      <c r="F172" s="178"/>
      <c r="G172" s="119"/>
      <c r="H172" s="142"/>
      <c r="I172" s="99"/>
      <c r="J172" s="142"/>
      <c r="K172" s="99"/>
      <c r="L172" s="142"/>
      <c r="M172" s="99"/>
      <c r="N172" s="143"/>
      <c r="O172" s="119"/>
      <c r="P172" s="5"/>
      <c r="Q172" s="5"/>
      <c r="R172" s="17"/>
      <c r="S172" s="6"/>
      <c r="T172"/>
    </row>
    <row r="173" spans="1:20" s="43" customFormat="1" ht="13.5" customHeight="1" hidden="1" outlineLevel="2">
      <c r="A173" s="6"/>
      <c r="B173" s="181"/>
      <c r="C173" s="182"/>
      <c r="D173" s="183"/>
      <c r="E173" s="181"/>
      <c r="F173" s="178"/>
      <c r="G173" s="119"/>
      <c r="H173" s="142"/>
      <c r="I173" s="99"/>
      <c r="J173" s="142"/>
      <c r="K173" s="99"/>
      <c r="L173" s="142"/>
      <c r="M173" s="99"/>
      <c r="N173" s="143"/>
      <c r="O173" s="119"/>
      <c r="P173" s="5"/>
      <c r="Q173" s="5"/>
      <c r="R173" s="17"/>
      <c r="S173" s="6"/>
      <c r="T173"/>
    </row>
    <row r="174" spans="1:20" s="43" customFormat="1" ht="13.5" customHeight="1" hidden="1" outlineLevel="2">
      <c r="A174" s="6"/>
      <c r="B174" s="181"/>
      <c r="C174" s="182"/>
      <c r="D174" s="183"/>
      <c r="E174" s="181"/>
      <c r="F174" s="178"/>
      <c r="G174" s="119"/>
      <c r="H174" s="142"/>
      <c r="I174" s="99"/>
      <c r="J174" s="142"/>
      <c r="K174" s="99"/>
      <c r="L174" s="142"/>
      <c r="M174" s="99"/>
      <c r="N174" s="143"/>
      <c r="O174" s="119"/>
      <c r="P174" s="5"/>
      <c r="Q174" s="5"/>
      <c r="R174" s="17"/>
      <c r="S174" s="6"/>
      <c r="T174"/>
    </row>
    <row r="175" spans="1:20" s="43" customFormat="1" ht="13.5" customHeight="1" hidden="1" outlineLevel="2">
      <c r="A175" s="6"/>
      <c r="B175" s="181"/>
      <c r="C175" s="182"/>
      <c r="D175" s="183"/>
      <c r="E175" s="181"/>
      <c r="F175" s="178"/>
      <c r="G175" s="119"/>
      <c r="H175" s="142"/>
      <c r="I175" s="99"/>
      <c r="J175" s="142"/>
      <c r="K175" s="99"/>
      <c r="L175" s="142"/>
      <c r="M175" s="99"/>
      <c r="N175" s="143"/>
      <c r="O175" s="119"/>
      <c r="P175" s="5"/>
      <c r="Q175" s="5"/>
      <c r="R175" s="17"/>
      <c r="S175" s="6"/>
      <c r="T175"/>
    </row>
    <row r="176" spans="1:20" s="43" customFormat="1" ht="13.5" customHeight="1" hidden="1" outlineLevel="2">
      <c r="A176" s="6"/>
      <c r="B176" s="181"/>
      <c r="C176" s="182"/>
      <c r="D176" s="183"/>
      <c r="E176" s="181"/>
      <c r="F176" s="178"/>
      <c r="G176" s="119"/>
      <c r="H176" s="142"/>
      <c r="I176" s="99"/>
      <c r="J176" s="142"/>
      <c r="K176" s="99"/>
      <c r="L176" s="142"/>
      <c r="M176" s="99"/>
      <c r="N176" s="143"/>
      <c r="O176" s="119"/>
      <c r="P176" s="5"/>
      <c r="Q176" s="5"/>
      <c r="R176" s="17"/>
      <c r="S176" s="6"/>
      <c r="T176"/>
    </row>
    <row r="177" spans="1:17" s="15" customFormat="1" ht="19.5" customHeight="1">
      <c r="A177" s="14"/>
      <c r="B177" s="186" t="s">
        <v>77</v>
      </c>
      <c r="C177" s="46"/>
      <c r="D177" s="46"/>
      <c r="E177" s="46"/>
      <c r="F177" s="25">
        <f>COUNT(Q178:Q184)</f>
        <v>5</v>
      </c>
      <c r="G177" s="124"/>
      <c r="H177" s="61"/>
      <c r="I177" s="124"/>
      <c r="J177" s="61"/>
      <c r="K177" s="124"/>
      <c r="L177" s="61"/>
      <c r="M177" s="124"/>
      <c r="N177" s="125"/>
      <c r="O177" s="124"/>
      <c r="P177" s="14"/>
      <c r="Q177" s="33"/>
    </row>
    <row r="178" spans="1:20" s="43" customFormat="1" ht="15" outlineLevel="1">
      <c r="A178" s="216" t="s">
        <v>864</v>
      </c>
      <c r="B178" s="204" t="s">
        <v>856</v>
      </c>
      <c r="C178" s="205">
        <v>2008</v>
      </c>
      <c r="D178" s="183"/>
      <c r="E178" s="204" t="s">
        <v>50</v>
      </c>
      <c r="F178" s="289" t="s">
        <v>935</v>
      </c>
      <c r="G178" s="119">
        <f>VLOOKUP(F178,Таблица100!$T$6:$U$107,2,TRUE)</f>
        <v>96</v>
      </c>
      <c r="H178" s="290">
        <v>14</v>
      </c>
      <c r="I178" s="119">
        <f>VLOOKUP(H178,Таблица100!$AK$6:$AL$107,2,TRUE)</f>
        <v>61</v>
      </c>
      <c r="J178" s="290">
        <v>15</v>
      </c>
      <c r="K178" s="119">
        <f>VLOOKUP(J178,Таблица100!$BA$6:$BB$107,2,TRUE)</f>
        <v>62</v>
      </c>
      <c r="L178" s="290">
        <v>55</v>
      </c>
      <c r="M178" s="119">
        <f>VLOOKUP(L178,Таблица100!$BQ$6:$BR$107,2,TRUE)</f>
        <v>63</v>
      </c>
      <c r="N178" s="148">
        <v>40</v>
      </c>
      <c r="O178" s="119">
        <f>VLOOKUP(N178,Таблица100!$BU$6:$BV$107,2,TRUE)</f>
        <v>75</v>
      </c>
      <c r="P178" s="5">
        <f>G178+I178+K178+M178+O178</f>
        <v>357</v>
      </c>
      <c r="Q178" s="5">
        <v>1</v>
      </c>
      <c r="R178" s="17"/>
      <c r="S178" s="6"/>
      <c r="T178"/>
    </row>
    <row r="179" spans="1:20" s="43" customFormat="1" ht="13.5" customHeight="1" outlineLevel="1">
      <c r="A179" s="216" t="s">
        <v>864</v>
      </c>
      <c r="B179" s="204" t="s">
        <v>913</v>
      </c>
      <c r="C179" s="205">
        <v>2008</v>
      </c>
      <c r="D179" s="183"/>
      <c r="E179" s="204" t="s">
        <v>927</v>
      </c>
      <c r="F179" s="289" t="s">
        <v>938</v>
      </c>
      <c r="G179" s="119">
        <f>VLOOKUP(F179,Таблица100!$H$6:$I$107,2,TRUE)</f>
        <v>95</v>
      </c>
      <c r="H179" s="290">
        <v>12</v>
      </c>
      <c r="I179" s="99">
        <f>VLOOKUP(H179,Таблица100!$AC$6:$AD$107,2,TRUE)</f>
        <v>45</v>
      </c>
      <c r="J179" s="290">
        <v>9</v>
      </c>
      <c r="K179" s="99">
        <f>VLOOKUP(J179,Таблица100!$AS$6:$AT$107,2,TRUE)</f>
        <v>42</v>
      </c>
      <c r="L179" s="290">
        <v>63</v>
      </c>
      <c r="M179" s="99">
        <f>VLOOKUP(L179,Таблица100!$BI$6:$BJ$107,2,TRUE)</f>
        <v>73</v>
      </c>
      <c r="N179" s="148">
        <v>36</v>
      </c>
      <c r="O179" s="119">
        <f>VLOOKUP(N179,Таблица100!$BU$6:$BV$107,2,TRUE)</f>
        <v>67</v>
      </c>
      <c r="P179" s="5">
        <f>G179+I179+K179+M179+O179</f>
        <v>322</v>
      </c>
      <c r="Q179" s="5">
        <v>1</v>
      </c>
      <c r="R179" s="17"/>
      <c r="S179" s="6"/>
      <c r="T179"/>
    </row>
    <row r="180" spans="1:20" s="43" customFormat="1" ht="13.5" customHeight="1" outlineLevel="1">
      <c r="A180" s="295" t="s">
        <v>880</v>
      </c>
      <c r="B180" s="296" t="s">
        <v>908</v>
      </c>
      <c r="C180" s="297">
        <v>2008</v>
      </c>
      <c r="D180" s="183"/>
      <c r="E180" s="204" t="s">
        <v>900</v>
      </c>
      <c r="F180" s="289"/>
      <c r="G180" s="119">
        <v>0</v>
      </c>
      <c r="H180" s="290">
        <v>13</v>
      </c>
      <c r="I180" s="119">
        <f>VLOOKUP(H180,Таблица100!$AM$6:$AN$107,2,TRUE)</f>
        <v>47</v>
      </c>
      <c r="J180" s="290">
        <v>9</v>
      </c>
      <c r="K180" s="119">
        <f>VLOOKUP(J180,Таблица100!$BC$6:$BD$107,2,TRUE)</f>
        <v>43</v>
      </c>
      <c r="L180" s="290">
        <v>42</v>
      </c>
      <c r="M180" s="119">
        <f>VLOOKUP(L180,Таблица100!$BS$6:$BT$107,2,TRUE)</f>
        <v>43</v>
      </c>
      <c r="N180" s="148">
        <v>4</v>
      </c>
      <c r="O180" s="119">
        <v>0</v>
      </c>
      <c r="P180" s="5">
        <f>G180+I180+K180+M180+O180</f>
        <v>133</v>
      </c>
      <c r="Q180" s="5">
        <v>1</v>
      </c>
      <c r="R180" s="17"/>
      <c r="S180" s="6"/>
      <c r="T180"/>
    </row>
    <row r="181" spans="1:20" s="43" customFormat="1" ht="15" outlineLevel="1">
      <c r="A181" s="295" t="s">
        <v>880</v>
      </c>
      <c r="B181" s="296" t="s">
        <v>925</v>
      </c>
      <c r="C181" s="297">
        <v>2007</v>
      </c>
      <c r="D181" s="183"/>
      <c r="E181" s="204" t="s">
        <v>46</v>
      </c>
      <c r="F181" s="289" t="s">
        <v>980</v>
      </c>
      <c r="G181" s="119">
        <f>VLOOKUP(F181,Таблица100!$W$6:$X$107,2,TRUE)</f>
        <v>82</v>
      </c>
      <c r="H181" s="290">
        <v>24</v>
      </c>
      <c r="I181" s="119">
        <f>VLOOKUP(H181,Таблица100!$AM$6:$AN$107,2,TRUE)</f>
        <v>65</v>
      </c>
      <c r="J181" s="290">
        <v>28</v>
      </c>
      <c r="K181" s="119">
        <f>VLOOKUP(J181,Таблица100!$BC$6:$BD$107,2,TRUE)</f>
        <v>90</v>
      </c>
      <c r="L181" s="290">
        <v>54</v>
      </c>
      <c r="M181" s="119">
        <f>VLOOKUP(L181,Таблица100!$BS$6:$BT$107,2,TRUE)</f>
        <v>62</v>
      </c>
      <c r="N181" s="148">
        <v>32</v>
      </c>
      <c r="O181" s="119">
        <f>VLOOKUP(N181,Таблица100!$BW$6:$BX$107,2,TRUE)</f>
        <v>62</v>
      </c>
      <c r="P181" s="5">
        <f>G181+I181+K181+M181+O181</f>
        <v>361</v>
      </c>
      <c r="Q181" s="5">
        <v>1</v>
      </c>
      <c r="R181" s="17"/>
      <c r="S181" s="6"/>
      <c r="T181"/>
    </row>
    <row r="182" spans="1:20" s="43" customFormat="1" ht="15" outlineLevel="1">
      <c r="A182" s="293" t="s">
        <v>98</v>
      </c>
      <c r="B182" s="204" t="s">
        <v>876</v>
      </c>
      <c r="C182" s="182">
        <v>2008</v>
      </c>
      <c r="D182" s="183"/>
      <c r="E182" s="204" t="s">
        <v>46</v>
      </c>
      <c r="F182" s="289" t="s">
        <v>952</v>
      </c>
      <c r="G182" s="119">
        <f>VLOOKUP(F182,Таблица100!$H$6:$I$107,2,TRUE)</f>
        <v>94</v>
      </c>
      <c r="H182" s="290">
        <v>85</v>
      </c>
      <c r="I182" s="99">
        <f>VLOOKUP(H182,Таблица100!$AC$6:$AD$107,2,TRUE)</f>
        <v>85</v>
      </c>
      <c r="J182" s="290">
        <v>15</v>
      </c>
      <c r="K182" s="99">
        <f>VLOOKUP(J182,Таблица100!$AS$6:$AT$107,2,TRUE)</f>
        <v>60</v>
      </c>
      <c r="L182" s="290">
        <v>53</v>
      </c>
      <c r="M182" s="99">
        <f>VLOOKUP(L182,Таблица100!$BI$6:$BJ$107,2,TRUE)</f>
        <v>65</v>
      </c>
      <c r="N182" s="148">
        <v>45</v>
      </c>
      <c r="O182" s="119">
        <f>VLOOKUP(N182,Таблица100!$BU$6:$BV$107,2,TRUE)</f>
        <v>85</v>
      </c>
      <c r="P182" s="5">
        <f>G182+I182+K182+M182+O182</f>
        <v>389</v>
      </c>
      <c r="Q182" s="5">
        <v>1</v>
      </c>
      <c r="R182" s="17"/>
      <c r="S182" s="6"/>
      <c r="T182"/>
    </row>
    <row r="183" spans="1:20" s="43" customFormat="1" ht="13.5" customHeight="1" outlineLevel="1">
      <c r="A183" s="293"/>
      <c r="B183" s="280"/>
      <c r="C183" s="294"/>
      <c r="D183" s="183"/>
      <c r="E183" s="204"/>
      <c r="F183" s="301"/>
      <c r="G183" s="119"/>
      <c r="H183" s="290"/>
      <c r="I183" s="99"/>
      <c r="J183" s="290"/>
      <c r="K183" s="99"/>
      <c r="L183" s="290"/>
      <c r="M183" s="99"/>
      <c r="N183" s="148"/>
      <c r="O183" s="119"/>
      <c r="P183" s="5"/>
      <c r="Q183" s="5"/>
      <c r="R183" s="17"/>
      <c r="S183" s="6"/>
      <c r="T183"/>
    </row>
    <row r="184" spans="1:20" s="43" customFormat="1" ht="13.5" customHeight="1" outlineLevel="1">
      <c r="A184" s="184"/>
      <c r="Q184" s="5"/>
      <c r="R184" s="17"/>
      <c r="S184" s="6"/>
      <c r="T184"/>
    </row>
    <row r="185" spans="1:21" s="28" customFormat="1" ht="15" customHeight="1">
      <c r="A185" s="152"/>
      <c r="C185" s="36"/>
      <c r="D185" s="36"/>
      <c r="E185" s="153"/>
      <c r="F185" s="60"/>
      <c r="G185" s="154"/>
      <c r="H185" s="154"/>
      <c r="I185" s="154"/>
      <c r="J185" s="154"/>
      <c r="K185" s="154"/>
      <c r="L185" s="154"/>
      <c r="M185" s="154"/>
      <c r="N185" s="60"/>
      <c r="O185" s="154"/>
      <c r="P185" s="36"/>
      <c r="Q185" s="36"/>
      <c r="R185" s="26"/>
      <c r="S185" s="152"/>
      <c r="T185" s="27"/>
      <c r="U185" s="27"/>
    </row>
    <row r="186" spans="2:15" ht="12.75">
      <c r="B186" s="52" t="s">
        <v>11</v>
      </c>
      <c r="C186" s="8"/>
      <c r="D186" s="8"/>
      <c r="E186" s="8"/>
      <c r="N186" s="60"/>
      <c r="O186" s="51"/>
    </row>
    <row r="187" spans="2:5" ht="12.75" outlineLevel="1">
      <c r="B187" s="76" t="s">
        <v>29</v>
      </c>
      <c r="C187" s="64" t="s">
        <v>9</v>
      </c>
      <c r="D187" s="64" t="s">
        <v>10</v>
      </c>
      <c r="E187" s="3"/>
    </row>
    <row r="188" spans="2:5" ht="12.75" outlineLevel="1">
      <c r="B188" s="62" t="s">
        <v>834</v>
      </c>
      <c r="C188" s="47">
        <f>F10</f>
        <v>26</v>
      </c>
      <c r="D188" s="48">
        <f>F95</f>
        <v>26</v>
      </c>
      <c r="E188" s="3"/>
    </row>
    <row r="189" spans="2:5" ht="12.75" outlineLevel="1">
      <c r="B189" s="62" t="s">
        <v>27</v>
      </c>
      <c r="C189" s="47">
        <f>F51</f>
        <v>27</v>
      </c>
      <c r="D189" s="48">
        <f>F136</f>
        <v>26</v>
      </c>
      <c r="E189" s="3"/>
    </row>
    <row r="190" spans="2:5" ht="12.75" outlineLevel="1">
      <c r="B190" s="187" t="s">
        <v>76</v>
      </c>
      <c r="C190" s="47">
        <v>4</v>
      </c>
      <c r="D190" s="48">
        <v>1</v>
      </c>
      <c r="E190" s="3"/>
    </row>
    <row r="191" spans="2:5" ht="15" outlineLevel="1">
      <c r="B191" s="49"/>
      <c r="C191" s="54">
        <f>SUM(C188:C190)</f>
        <v>57</v>
      </c>
      <c r="D191" s="55">
        <f>SUM(D188:D190)</f>
        <v>53</v>
      </c>
      <c r="E191" s="3"/>
    </row>
    <row r="192" spans="2:5" ht="16.5" outlineLevel="1" thickBot="1">
      <c r="B192" s="63" t="s">
        <v>21</v>
      </c>
      <c r="C192" s="53">
        <f>SUM(C191,D191)</f>
        <v>110</v>
      </c>
      <c r="D192" s="50"/>
      <c r="E192" s="3"/>
    </row>
    <row r="193" spans="2:5" ht="16.5" outlineLevel="1" thickTop="1">
      <c r="B193" s="75" t="s">
        <v>28</v>
      </c>
      <c r="C193" s="41">
        <f>COUNT(A194:A210)</f>
        <v>14</v>
      </c>
      <c r="E193" s="212" t="str">
        <f>CONCATENATE(SUM(E194:E210)," чел.")</f>
        <v>109 чел.</v>
      </c>
    </row>
    <row r="194" spans="1:5" ht="12.75" outlineLevel="2">
      <c r="A194" s="206"/>
      <c r="B194" s="207" t="s">
        <v>73</v>
      </c>
      <c r="C194" s="145"/>
      <c r="D194" s="146"/>
      <c r="E194" s="208"/>
    </row>
    <row r="195" spans="1:17" s="56" customFormat="1" ht="12.75" outlineLevel="2">
      <c r="A195" s="206">
        <v>1</v>
      </c>
      <c r="B195" s="302" t="s">
        <v>51</v>
      </c>
      <c r="C195" s="303"/>
      <c r="D195" s="304"/>
      <c r="E195" s="305">
        <v>8</v>
      </c>
      <c r="F195" s="59"/>
      <c r="G195" s="58"/>
      <c r="H195" s="58"/>
      <c r="I195" s="58"/>
      <c r="J195" s="58"/>
      <c r="K195" s="58"/>
      <c r="L195" s="58"/>
      <c r="M195" s="58"/>
      <c r="N195" s="213"/>
      <c r="O195" s="58"/>
      <c r="P195" s="58"/>
      <c r="Q195" s="58"/>
    </row>
    <row r="196" spans="1:17" s="24" customFormat="1" ht="12.75" outlineLevel="2">
      <c r="A196" s="281">
        <v>7</v>
      </c>
      <c r="B196" s="302" t="s">
        <v>50</v>
      </c>
      <c r="C196" s="303"/>
      <c r="D196" s="304"/>
      <c r="E196" s="305">
        <v>9</v>
      </c>
      <c r="F196" s="282"/>
      <c r="G196" s="23"/>
      <c r="H196" s="23"/>
      <c r="I196" s="23"/>
      <c r="J196" s="23"/>
      <c r="K196" s="23"/>
      <c r="L196" s="23"/>
      <c r="M196" s="23"/>
      <c r="N196" s="283"/>
      <c r="O196" s="23"/>
      <c r="P196" s="23"/>
      <c r="Q196" s="23"/>
    </row>
    <row r="197" spans="1:17" s="56" customFormat="1" ht="12.75" outlineLevel="2">
      <c r="A197" s="206">
        <v>2</v>
      </c>
      <c r="B197" s="302" t="s">
        <v>53</v>
      </c>
      <c r="C197" s="303"/>
      <c r="D197" s="304"/>
      <c r="E197" s="305">
        <v>8</v>
      </c>
      <c r="F197" s="59"/>
      <c r="G197" s="58"/>
      <c r="H197" s="58"/>
      <c r="I197" s="58"/>
      <c r="J197" s="58"/>
      <c r="K197" s="58"/>
      <c r="L197" s="58"/>
      <c r="M197" s="58"/>
      <c r="N197" s="213"/>
      <c r="O197" s="58"/>
      <c r="P197" s="58"/>
      <c r="Q197" s="58"/>
    </row>
    <row r="198" spans="1:17" s="24" customFormat="1" ht="12.75" outlineLevel="2">
      <c r="A198" s="281">
        <v>9</v>
      </c>
      <c r="B198" s="302" t="s">
        <v>46</v>
      </c>
      <c r="C198" s="303"/>
      <c r="D198" s="304"/>
      <c r="E198" s="305">
        <v>10</v>
      </c>
      <c r="F198" s="282"/>
      <c r="G198" s="23"/>
      <c r="H198" s="23"/>
      <c r="I198" s="23"/>
      <c r="J198" s="23"/>
      <c r="K198" s="23"/>
      <c r="L198" s="23"/>
      <c r="M198" s="23"/>
      <c r="N198" s="283"/>
      <c r="O198" s="23"/>
      <c r="P198" s="23"/>
      <c r="Q198" s="23"/>
    </row>
    <row r="199" spans="1:17" s="24" customFormat="1" ht="12.75" outlineLevel="2">
      <c r="A199" s="206">
        <v>14</v>
      </c>
      <c r="B199" s="302" t="s">
        <v>82</v>
      </c>
      <c r="C199" s="303"/>
      <c r="D199" s="304"/>
      <c r="E199" s="305">
        <v>6</v>
      </c>
      <c r="F199" s="8"/>
      <c r="G199" s="1"/>
      <c r="H199" s="1"/>
      <c r="I199" s="1"/>
      <c r="J199" s="1"/>
      <c r="K199" s="1"/>
      <c r="L199" s="1"/>
      <c r="M199" s="1"/>
      <c r="N199" s="21"/>
      <c r="O199" s="1"/>
      <c r="P199" s="23"/>
      <c r="Q199" s="23"/>
    </row>
    <row r="200" spans="1:17" s="24" customFormat="1" ht="12.75" outlineLevel="2">
      <c r="A200" s="206">
        <v>3</v>
      </c>
      <c r="B200" s="302" t="s">
        <v>72</v>
      </c>
      <c r="C200" s="303"/>
      <c r="D200" s="304"/>
      <c r="E200" s="305">
        <v>8</v>
      </c>
      <c r="F200" s="8"/>
      <c r="G200" s="1"/>
      <c r="H200" s="1"/>
      <c r="I200" s="1"/>
      <c r="J200" s="1"/>
      <c r="K200" s="1"/>
      <c r="L200" s="1"/>
      <c r="M200" s="1"/>
      <c r="N200" s="21"/>
      <c r="O200" s="1"/>
      <c r="P200" s="23"/>
      <c r="Q200" s="23"/>
    </row>
    <row r="201" spans="1:17" s="56" customFormat="1" ht="12.75" outlineLevel="2">
      <c r="A201" s="206"/>
      <c r="B201" s="207" t="s">
        <v>63</v>
      </c>
      <c r="C201" s="145"/>
      <c r="D201" s="146"/>
      <c r="E201" s="208"/>
      <c r="F201" s="59"/>
      <c r="G201" s="58"/>
      <c r="H201" s="58"/>
      <c r="I201" s="58"/>
      <c r="J201" s="58"/>
      <c r="K201" s="58"/>
      <c r="L201" s="58"/>
      <c r="M201" s="58"/>
      <c r="N201" s="213"/>
      <c r="O201" s="58"/>
      <c r="P201" s="58"/>
      <c r="Q201" s="58"/>
    </row>
    <row r="202" spans="1:17" s="24" customFormat="1" ht="12.75" outlineLevel="2">
      <c r="A202" s="281">
        <v>8</v>
      </c>
      <c r="B202" s="302" t="s">
        <v>56</v>
      </c>
      <c r="C202" s="303"/>
      <c r="D202" s="304"/>
      <c r="E202" s="305">
        <v>7</v>
      </c>
      <c r="F202" s="282"/>
      <c r="G202" s="23"/>
      <c r="H202" s="23"/>
      <c r="I202" s="23"/>
      <c r="J202" s="23"/>
      <c r="K202" s="23"/>
      <c r="L202" s="23"/>
      <c r="M202" s="23"/>
      <c r="N202" s="283"/>
      <c r="O202" s="23"/>
      <c r="P202" s="23"/>
      <c r="Q202" s="23"/>
    </row>
    <row r="203" spans="1:17" s="24" customFormat="1" ht="12.75" outlineLevel="2">
      <c r="A203" s="281">
        <v>13</v>
      </c>
      <c r="B203" s="302" t="s">
        <v>57</v>
      </c>
      <c r="C203" s="303"/>
      <c r="D203" s="304"/>
      <c r="E203" s="305">
        <v>9</v>
      </c>
      <c r="F203" s="282"/>
      <c r="G203" s="23"/>
      <c r="H203" s="23"/>
      <c r="I203" s="23"/>
      <c r="J203" s="23"/>
      <c r="K203" s="23"/>
      <c r="L203" s="23"/>
      <c r="M203" s="23"/>
      <c r="N203" s="283"/>
      <c r="O203" s="23"/>
      <c r="P203" s="23"/>
      <c r="Q203" s="23"/>
    </row>
    <row r="204" spans="1:17" s="56" customFormat="1" ht="12.75" outlineLevel="2">
      <c r="A204" s="206">
        <v>4</v>
      </c>
      <c r="B204" s="302" t="s">
        <v>74</v>
      </c>
      <c r="C204" s="303"/>
      <c r="D204" s="304"/>
      <c r="E204" s="305">
        <v>8</v>
      </c>
      <c r="F204" s="59"/>
      <c r="G204" s="58"/>
      <c r="H204" s="58"/>
      <c r="I204" s="58"/>
      <c r="J204" s="58"/>
      <c r="K204" s="58"/>
      <c r="L204" s="58"/>
      <c r="M204" s="58"/>
      <c r="N204" s="213"/>
      <c r="O204" s="58"/>
      <c r="P204" s="58"/>
      <c r="Q204" s="58"/>
    </row>
    <row r="205" spans="1:17" s="24" customFormat="1" ht="12.75" outlineLevel="2">
      <c r="A205" s="281">
        <v>10</v>
      </c>
      <c r="B205" s="302" t="s">
        <v>59</v>
      </c>
      <c r="C205" s="303"/>
      <c r="D205" s="304"/>
      <c r="E205" s="305">
        <v>6</v>
      </c>
      <c r="F205" s="282"/>
      <c r="G205" s="23"/>
      <c r="H205" s="23"/>
      <c r="I205" s="23"/>
      <c r="J205" s="23"/>
      <c r="K205" s="23"/>
      <c r="L205" s="23"/>
      <c r="M205" s="23"/>
      <c r="N205" s="283"/>
      <c r="O205" s="23"/>
      <c r="P205" s="23"/>
      <c r="Q205" s="23"/>
    </row>
    <row r="206" spans="1:17" s="56" customFormat="1" ht="12.75" outlineLevel="2">
      <c r="A206" s="206"/>
      <c r="B206" s="207" t="s">
        <v>60</v>
      </c>
      <c r="C206" s="145"/>
      <c r="D206" s="146"/>
      <c r="E206" s="208"/>
      <c r="F206" s="59"/>
      <c r="G206" s="58"/>
      <c r="H206" s="58"/>
      <c r="I206" s="58"/>
      <c r="J206" s="58"/>
      <c r="K206" s="58"/>
      <c r="L206" s="58"/>
      <c r="M206" s="58"/>
      <c r="N206" s="213"/>
      <c r="O206" s="58"/>
      <c r="P206" s="58"/>
      <c r="Q206" s="58"/>
    </row>
    <row r="207" spans="1:17" s="24" customFormat="1" ht="12.75" outlineLevel="2">
      <c r="A207" s="281">
        <v>5</v>
      </c>
      <c r="B207" s="302" t="s">
        <v>62</v>
      </c>
      <c r="C207" s="303"/>
      <c r="D207" s="304"/>
      <c r="E207" s="305">
        <v>7</v>
      </c>
      <c r="F207" s="282"/>
      <c r="G207" s="23"/>
      <c r="H207" s="23"/>
      <c r="I207" s="23"/>
      <c r="J207" s="23"/>
      <c r="K207" s="23"/>
      <c r="L207" s="23"/>
      <c r="M207" s="23"/>
      <c r="N207" s="283"/>
      <c r="O207" s="23"/>
      <c r="P207" s="23"/>
      <c r="Q207" s="23"/>
    </row>
    <row r="208" spans="1:17" s="24" customFormat="1" ht="12.75" outlineLevel="2">
      <c r="A208" s="281">
        <v>6</v>
      </c>
      <c r="B208" s="302" t="s">
        <v>66</v>
      </c>
      <c r="C208" s="303"/>
      <c r="D208" s="304"/>
      <c r="E208" s="305">
        <v>8</v>
      </c>
      <c r="F208" s="282"/>
      <c r="G208" s="23"/>
      <c r="H208" s="23"/>
      <c r="I208" s="23"/>
      <c r="J208" s="23"/>
      <c r="K208" s="23"/>
      <c r="L208" s="23"/>
      <c r="M208" s="23"/>
      <c r="N208" s="283"/>
      <c r="O208" s="23"/>
      <c r="P208" s="23"/>
      <c r="Q208" s="23"/>
    </row>
    <row r="209" spans="1:17" s="24" customFormat="1" ht="12.75" outlineLevel="2">
      <c r="A209" s="281">
        <v>6</v>
      </c>
      <c r="B209" s="302" t="s">
        <v>67</v>
      </c>
      <c r="C209" s="303"/>
      <c r="D209" s="304"/>
      <c r="E209" s="305">
        <v>8</v>
      </c>
      <c r="F209" s="282"/>
      <c r="G209" s="23"/>
      <c r="H209" s="23"/>
      <c r="I209" s="23"/>
      <c r="J209" s="23"/>
      <c r="K209" s="23"/>
      <c r="L209" s="23"/>
      <c r="M209" s="23"/>
      <c r="N209" s="283"/>
      <c r="O209" s="23"/>
      <c r="P209" s="23"/>
      <c r="Q209" s="23"/>
    </row>
    <row r="210" spans="1:17" s="24" customFormat="1" ht="12.75" outlineLevel="2">
      <c r="A210" s="281">
        <v>11</v>
      </c>
      <c r="B210" s="302" t="s">
        <v>68</v>
      </c>
      <c r="C210" s="303"/>
      <c r="D210" s="304"/>
      <c r="E210" s="305">
        <v>7</v>
      </c>
      <c r="F210" s="282"/>
      <c r="G210" s="23"/>
      <c r="H210" s="23"/>
      <c r="I210" s="23"/>
      <c r="J210" s="23"/>
      <c r="K210" s="23"/>
      <c r="L210" s="23"/>
      <c r="M210" s="23"/>
      <c r="N210" s="283"/>
      <c r="O210" s="23"/>
      <c r="P210" s="23"/>
      <c r="Q210" s="23"/>
    </row>
    <row r="211" spans="6:15" ht="12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2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2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2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2.75">
      <c r="F215" s="4"/>
      <c r="G215" s="4"/>
      <c r="H215" s="4"/>
      <c r="I215" s="4"/>
      <c r="J215" s="4"/>
      <c r="K215" s="4"/>
      <c r="L215" s="4"/>
      <c r="M215" s="4"/>
      <c r="N215" s="4"/>
      <c r="O215" s="4"/>
    </row>
  </sheetData>
  <sheetProtection formatCells="0" formatColumns="0" formatRows="0" insertColumns="0" insertRows="0" sort="0"/>
  <mergeCells count="23">
    <mergeCell ref="H93:I93"/>
    <mergeCell ref="D8:D9"/>
    <mergeCell ref="C8:C9"/>
    <mergeCell ref="J8:K8"/>
    <mergeCell ref="L8:M8"/>
    <mergeCell ref="A2:P2"/>
    <mergeCell ref="N8:O8"/>
    <mergeCell ref="P8:P9"/>
    <mergeCell ref="H8:I8"/>
    <mergeCell ref="A8:A9"/>
    <mergeCell ref="E8:E9"/>
    <mergeCell ref="F8:G8"/>
    <mergeCell ref="B8:B9"/>
    <mergeCell ref="P93:P94"/>
    <mergeCell ref="A93:A94"/>
    <mergeCell ref="E93:E94"/>
    <mergeCell ref="N93:O93"/>
    <mergeCell ref="F93:G93"/>
    <mergeCell ref="B93:B94"/>
    <mergeCell ref="C93:C94"/>
    <mergeCell ref="D93:D94"/>
    <mergeCell ref="L93:M93"/>
    <mergeCell ref="J93:K93"/>
  </mergeCells>
  <conditionalFormatting sqref="C188:D192 E193:E210 F137:F176 F1 F52:F91 F11:F50 F178:F183 F96:F135">
    <cfRule type="cellIs" priority="1" dxfId="3" operator="equal" stopIfTrue="1">
      <formula>0</formula>
    </cfRule>
  </conditionalFormatting>
  <printOptions/>
  <pageMargins left="0.1968503937007874" right="0.1968503937007874" top="0.7874015748031497" bottom="0.5905511811023623" header="0.1968503937007874" footer="0.1968503937007874"/>
  <pageSetup horizontalDpi="600" verticalDpi="600" orientation="landscape" paperSize="9" scale="95" r:id="rId1"/>
  <headerFooter alignWithMargins="0">
    <oddHeader>&amp;CМинистерство ФКиС Влад.обл.
Министерство образования и молодёжной политики Влад.обл.
Управление по ФКиС г. Коврова&amp;R&amp;P</oddHeader>
    <oddFooter>&amp;LГлавный судья, судья всероссийской категории  ______________ С.В. Чесноков, г. Ковров, Владимирская обл.&amp;Rг. Ковров, 15 марта 2024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outlinePr summaryBelow="0"/>
  </sheetPr>
  <dimension ref="A2:X136"/>
  <sheetViews>
    <sheetView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1" sqref="A81"/>
    </sheetView>
  </sheetViews>
  <sheetFormatPr defaultColWidth="9.00390625" defaultRowHeight="12.75" outlineLevelRow="1" outlineLevelCol="1"/>
  <cols>
    <col min="1" max="1" width="6.75390625" style="2" customWidth="1"/>
    <col min="2" max="2" width="19.375" style="0" customWidth="1"/>
    <col min="3" max="3" width="6.00390625" style="1" customWidth="1"/>
    <col min="4" max="4" width="4.125" style="1" customWidth="1"/>
    <col min="5" max="5" width="21.625" style="4" customWidth="1"/>
    <col min="6" max="6" width="10.625" style="8" customWidth="1"/>
    <col min="7" max="7" width="5.75390625" style="1" customWidth="1"/>
    <col min="8" max="8" width="8.75390625" style="1" customWidth="1"/>
    <col min="9" max="9" width="7.75390625" style="1" customWidth="1"/>
    <col min="10" max="11" width="5.75390625" style="1" customWidth="1"/>
    <col min="12" max="12" width="8.25390625" style="1" customWidth="1"/>
    <col min="13" max="13" width="6.75390625" style="1" customWidth="1"/>
    <col min="14" max="14" width="7.75390625" style="21" customWidth="1"/>
    <col min="15" max="15" width="6.875" style="1" customWidth="1"/>
    <col min="16" max="16" width="7.125" style="1" customWidth="1"/>
    <col min="17" max="17" width="5.25390625" style="1" hidden="1" customWidth="1" outlineLevel="1"/>
    <col min="18" max="18" width="5.75390625" style="0" hidden="1" customWidth="1" outlineLevel="1"/>
    <col min="19" max="19" width="6.75390625" style="0" hidden="1" customWidth="1" outlineLevel="1"/>
    <col min="20" max="20" width="9.125" style="0" customWidth="1" collapsed="1"/>
  </cols>
  <sheetData>
    <row r="1" ht="5.25" customHeight="1" collapsed="1"/>
    <row r="2" spans="1:16" s="4" customFormat="1" ht="43.5" customHeight="1" hidden="1" outlineLevel="1">
      <c r="A2" s="326" t="s">
        <v>895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6:16" s="4" customFormat="1" ht="3" customHeight="1" hidden="1" outlineLevel="1">
      <c r="F3" s="30"/>
      <c r="N3" s="20"/>
      <c r="O3" s="136"/>
      <c r="P3" s="136"/>
    </row>
    <row r="4" spans="1:17" ht="12.75" hidden="1" outlineLevel="1">
      <c r="A4"/>
      <c r="C4" s="4" t="s">
        <v>894</v>
      </c>
      <c r="F4" s="65" t="s">
        <v>16</v>
      </c>
      <c r="Q4"/>
    </row>
    <row r="5" spans="1:17" ht="8.25" customHeight="1" hidden="1" outlineLevel="1">
      <c r="A5"/>
      <c r="C5"/>
      <c r="E5"/>
      <c r="O5"/>
      <c r="Q5"/>
    </row>
    <row r="6" spans="1:17" ht="18" hidden="1" outlineLevel="1">
      <c r="A6" s="332" t="s">
        <v>45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/>
    </row>
    <row r="7" spans="5:16" s="31" customFormat="1" ht="8.25" customHeight="1">
      <c r="E7" s="29"/>
      <c r="N7" s="32"/>
      <c r="P7" s="8"/>
    </row>
    <row r="8" spans="1:19" s="20" customFormat="1" ht="25.5" customHeight="1">
      <c r="A8" s="315" t="s">
        <v>15</v>
      </c>
      <c r="B8" s="318" t="s">
        <v>47</v>
      </c>
      <c r="C8" s="315" t="s">
        <v>14</v>
      </c>
      <c r="D8" s="318" t="s">
        <v>2</v>
      </c>
      <c r="E8" s="315" t="s">
        <v>25</v>
      </c>
      <c r="F8" s="322" t="s">
        <v>34</v>
      </c>
      <c r="G8" s="323"/>
      <c r="H8" s="329" t="s">
        <v>35</v>
      </c>
      <c r="I8" s="330"/>
      <c r="J8" s="320" t="s">
        <v>36</v>
      </c>
      <c r="K8" s="321"/>
      <c r="L8" s="320" t="s">
        <v>84</v>
      </c>
      <c r="M8" s="321"/>
      <c r="N8" s="320" t="s">
        <v>99</v>
      </c>
      <c r="O8" s="321"/>
      <c r="P8" s="315" t="s">
        <v>19</v>
      </c>
      <c r="Q8" s="70" t="s">
        <v>20</v>
      </c>
      <c r="R8" s="22" t="s">
        <v>3</v>
      </c>
      <c r="S8" s="15"/>
    </row>
    <row r="9" spans="1:19" s="20" customFormat="1" ht="12.75">
      <c r="A9" s="317"/>
      <c r="B9" s="324"/>
      <c r="C9" s="317"/>
      <c r="D9" s="325"/>
      <c r="E9" s="331"/>
      <c r="F9" s="74" t="s">
        <v>1</v>
      </c>
      <c r="G9" s="156" t="s">
        <v>0</v>
      </c>
      <c r="H9" s="74" t="s">
        <v>1</v>
      </c>
      <c r="I9" s="156" t="s">
        <v>0</v>
      </c>
      <c r="J9" s="74" t="s">
        <v>1</v>
      </c>
      <c r="K9" s="156" t="s">
        <v>0</v>
      </c>
      <c r="L9" s="74" t="s">
        <v>1</v>
      </c>
      <c r="M9" s="156" t="s">
        <v>0</v>
      </c>
      <c r="N9" s="12" t="s">
        <v>1</v>
      </c>
      <c r="O9" s="156" t="s">
        <v>0</v>
      </c>
      <c r="P9" s="328"/>
      <c r="Q9" s="73"/>
      <c r="R9" s="22"/>
      <c r="S9" s="15"/>
    </row>
    <row r="10" spans="1:17" s="15" customFormat="1" ht="19.5" customHeight="1">
      <c r="A10" s="14"/>
      <c r="B10" s="300" t="s">
        <v>896</v>
      </c>
      <c r="C10" s="46"/>
      <c r="D10" s="46"/>
      <c r="E10" s="46"/>
      <c r="F10" s="158"/>
      <c r="G10" s="180" t="s">
        <v>32</v>
      </c>
      <c r="H10" s="61"/>
      <c r="I10" s="180" t="s">
        <v>32</v>
      </c>
      <c r="J10" s="61" t="s">
        <v>48</v>
      </c>
      <c r="K10" s="180" t="s">
        <v>32</v>
      </c>
      <c r="L10" s="61"/>
      <c r="M10" s="180" t="s">
        <v>32</v>
      </c>
      <c r="N10" s="125"/>
      <c r="O10" s="180" t="s">
        <v>32</v>
      </c>
      <c r="P10" s="14"/>
      <c r="Q10" s="33"/>
    </row>
    <row r="11" spans="1:20" s="20" customFormat="1" ht="15.75" outlineLevel="1">
      <c r="A11" s="210">
        <f aca="true" t="shared" si="0" ref="A11:A36">RANK(P11,$P$11:$P$36)</f>
        <v>1</v>
      </c>
      <c r="B11" s="314" t="str">
        <f>Данные!B13</f>
        <v>Соколов Матвей</v>
      </c>
      <c r="C11" s="141">
        <f>Данные!C13</f>
        <v>2009</v>
      </c>
      <c r="D11" s="141">
        <f>Данные!D13</f>
        <v>0</v>
      </c>
      <c r="E11" s="137" t="str">
        <f>Данные!E13</f>
        <v>Вязниковский район</v>
      </c>
      <c r="F11" s="141" t="str">
        <f>Данные!F13</f>
        <v>09:04.01</v>
      </c>
      <c r="G11" s="299">
        <f>Данные!G13</f>
        <v>97</v>
      </c>
      <c r="H11" s="141">
        <f>Данные!H13</f>
        <v>27</v>
      </c>
      <c r="I11" s="299">
        <f>Данные!I13</f>
        <v>67</v>
      </c>
      <c r="J11" s="141">
        <f>Данные!J13</f>
        <v>13</v>
      </c>
      <c r="K11" s="299">
        <f>Данные!K13</f>
        <v>61</v>
      </c>
      <c r="L11" s="141">
        <f>Данные!L13</f>
        <v>69</v>
      </c>
      <c r="M11" s="299">
        <f>Данные!M13</f>
        <v>74</v>
      </c>
      <c r="N11" s="141">
        <f>Данные!N13</f>
        <v>43</v>
      </c>
      <c r="O11" s="299">
        <f>Данные!O13</f>
        <v>81</v>
      </c>
      <c r="P11" s="209">
        <f>Данные!P13</f>
        <v>380</v>
      </c>
      <c r="Q11" s="137">
        <f>Данные!Q27</f>
        <v>1</v>
      </c>
      <c r="R11" s="137">
        <f>Данные!R27</f>
        <v>0.039782383678651834</v>
      </c>
      <c r="S11" s="137">
        <f>Данные!S27</f>
        <v>33</v>
      </c>
      <c r="T11" s="15"/>
    </row>
    <row r="12" spans="1:20" s="20" customFormat="1" ht="15.75" outlineLevel="1">
      <c r="A12" s="210">
        <f t="shared" si="0"/>
        <v>2</v>
      </c>
      <c r="B12" s="314" t="str">
        <f>Данные!B30</f>
        <v>Николаев Александр </v>
      </c>
      <c r="C12" s="141">
        <f>Данные!C30</f>
        <v>2009</v>
      </c>
      <c r="D12" s="141">
        <f>Данные!D30</f>
        <v>0</v>
      </c>
      <c r="E12" s="137" t="str">
        <f>Данные!E30</f>
        <v>Кольчугинский район</v>
      </c>
      <c r="F12" s="141" t="str">
        <f>Данные!F30</f>
        <v>08:51.01</v>
      </c>
      <c r="G12" s="299">
        <f>Данные!G30</f>
        <v>99</v>
      </c>
      <c r="H12" s="141">
        <f>Данные!H30</f>
        <v>18</v>
      </c>
      <c r="I12" s="299">
        <f>Данные!I30</f>
        <v>63</v>
      </c>
      <c r="J12" s="141">
        <f>Данные!J30</f>
        <v>17</v>
      </c>
      <c r="K12" s="299">
        <f>Данные!K30</f>
        <v>63</v>
      </c>
      <c r="L12" s="141">
        <f>Данные!L30</f>
        <v>50</v>
      </c>
      <c r="M12" s="299">
        <f>Данные!M30</f>
        <v>60</v>
      </c>
      <c r="N12" s="141">
        <f>Данные!N30</f>
        <v>48</v>
      </c>
      <c r="O12" s="299">
        <f>Данные!O30</f>
        <v>93</v>
      </c>
      <c r="P12" s="209">
        <f>Данные!P30</f>
        <v>378</v>
      </c>
      <c r="Q12" s="137">
        <f>Данные!Q35</f>
        <v>1</v>
      </c>
      <c r="R12" s="137" t="e">
        <f>Данные!#REF!</f>
        <v>#REF!</v>
      </c>
      <c r="S12" s="137" t="e">
        <f>Данные!#REF!</f>
        <v>#REF!</v>
      </c>
      <c r="T12" s="15"/>
    </row>
    <row r="13" spans="1:20" s="20" customFormat="1" ht="15.75" outlineLevel="1">
      <c r="A13" s="210">
        <f t="shared" si="0"/>
        <v>3</v>
      </c>
      <c r="B13" s="314" t="str">
        <f>Данные!B27</f>
        <v>Коноплёв Алексей</v>
      </c>
      <c r="C13" s="141">
        <f>Данные!C27</f>
        <v>2009</v>
      </c>
      <c r="D13" s="141">
        <f>Данные!D27</f>
        <v>0</v>
      </c>
      <c r="E13" s="137" t="str">
        <f>Данные!E27</f>
        <v>Ковровский район</v>
      </c>
      <c r="F13" s="141" t="str">
        <f>Данные!F27</f>
        <v>08:43.01</v>
      </c>
      <c r="G13" s="299">
        <f>Данные!G27</f>
        <v>100</v>
      </c>
      <c r="H13" s="141">
        <f>Данные!H27</f>
        <v>23</v>
      </c>
      <c r="I13" s="299">
        <f>Данные!I27</f>
        <v>65</v>
      </c>
      <c r="J13" s="141">
        <f>Данные!J27</f>
        <v>20</v>
      </c>
      <c r="K13" s="299">
        <f>Данные!K27</f>
        <v>65</v>
      </c>
      <c r="L13" s="141">
        <f>Данные!L27</f>
        <v>66</v>
      </c>
      <c r="M13" s="299">
        <f>Данные!M27</f>
        <v>71</v>
      </c>
      <c r="N13" s="141">
        <f>Данные!N27</f>
        <v>38</v>
      </c>
      <c r="O13" s="299">
        <f>Данные!O27</f>
        <v>71</v>
      </c>
      <c r="P13" s="209">
        <f>Данные!P27</f>
        <v>372</v>
      </c>
      <c r="Q13" s="137"/>
      <c r="R13" s="137"/>
      <c r="S13" s="137"/>
      <c r="T13" s="15"/>
    </row>
    <row r="14" spans="1:20" s="20" customFormat="1" ht="15.75" outlineLevel="1">
      <c r="A14" s="210">
        <f t="shared" si="0"/>
        <v>4</v>
      </c>
      <c r="B14" s="137" t="str">
        <f>Данные!B29</f>
        <v>Гордеев Иван </v>
      </c>
      <c r="C14" s="141">
        <f>Данные!C29</f>
        <v>2009</v>
      </c>
      <c r="D14" s="141">
        <f>Данные!D29</f>
        <v>0</v>
      </c>
      <c r="E14" s="137" t="str">
        <f>Данные!E29</f>
        <v>Кольчугинский район</v>
      </c>
      <c r="F14" s="141" t="str">
        <f>Данные!F29</f>
        <v>08:53.01</v>
      </c>
      <c r="G14" s="299">
        <f>Данные!G29</f>
        <v>99</v>
      </c>
      <c r="H14" s="141">
        <f>Данные!H29</f>
        <v>21</v>
      </c>
      <c r="I14" s="299">
        <f>Данные!I29</f>
        <v>64</v>
      </c>
      <c r="J14" s="141">
        <f>Данные!J29</f>
        <v>15</v>
      </c>
      <c r="K14" s="299">
        <f>Данные!K29</f>
        <v>62</v>
      </c>
      <c r="L14" s="141">
        <f>Данные!L29</f>
        <v>61</v>
      </c>
      <c r="M14" s="299">
        <f>Данные!M29</f>
        <v>66</v>
      </c>
      <c r="N14" s="141">
        <f>Данные!N29</f>
        <v>39</v>
      </c>
      <c r="O14" s="299">
        <f>Данные!O29</f>
        <v>73</v>
      </c>
      <c r="P14" s="209">
        <f>Данные!P29</f>
        <v>364</v>
      </c>
      <c r="Q14" s="137">
        <f>Данные!Q45</f>
        <v>0</v>
      </c>
      <c r="R14" s="137">
        <f>Данные!R39</f>
        <v>0.17689244584122266</v>
      </c>
      <c r="S14" s="137">
        <f>Данные!S39</f>
        <v>28</v>
      </c>
      <c r="T14" s="15"/>
    </row>
    <row r="15" spans="1:20" s="20" customFormat="1" ht="15.75" outlineLevel="1">
      <c r="A15" s="210">
        <f t="shared" si="0"/>
        <v>5</v>
      </c>
      <c r="B15" s="137" t="str">
        <f>Данные!B16</f>
        <v>Левковский Денис</v>
      </c>
      <c r="C15" s="141">
        <f>Данные!C16</f>
        <v>2009</v>
      </c>
      <c r="D15" s="141">
        <f>Данные!D16</f>
        <v>0</v>
      </c>
      <c r="E15" s="137" t="str">
        <f>Данные!E16</f>
        <v>г. Владимир</v>
      </c>
      <c r="F15" s="141" t="str">
        <f>Данные!F16</f>
        <v>08:57.00</v>
      </c>
      <c r="G15" s="299">
        <f>Данные!G16</f>
        <v>98</v>
      </c>
      <c r="H15" s="141">
        <f>Данные!H16</f>
        <v>10</v>
      </c>
      <c r="I15" s="299">
        <f>Данные!I16</f>
        <v>48</v>
      </c>
      <c r="J15" s="141">
        <f>Данные!J16</f>
        <v>31</v>
      </c>
      <c r="K15" s="299">
        <f>Данные!K16</f>
        <v>90</v>
      </c>
      <c r="L15" s="141">
        <f>Данные!L16</f>
        <v>51</v>
      </c>
      <c r="M15" s="299">
        <f>Данные!M16</f>
        <v>61</v>
      </c>
      <c r="N15" s="141">
        <f>Данные!N16</f>
        <v>31</v>
      </c>
      <c r="O15" s="299">
        <f>Данные!O16</f>
        <v>61</v>
      </c>
      <c r="P15" s="209">
        <f>Данные!P16</f>
        <v>358</v>
      </c>
      <c r="Q15" s="137">
        <f>Данные!Q26</f>
        <v>1</v>
      </c>
      <c r="R15" s="137">
        <f>Данные!R18</f>
        <v>0.5914125477998351</v>
      </c>
      <c r="S15" s="137">
        <f>Данные!S18</f>
        <v>10</v>
      </c>
      <c r="T15" s="15"/>
    </row>
    <row r="16" spans="1:20" s="20" customFormat="1" ht="15.75" outlineLevel="1">
      <c r="A16" s="210">
        <f t="shared" si="0"/>
        <v>6</v>
      </c>
      <c r="B16" s="137" t="str">
        <f>Данные!B19</f>
        <v>Гаврилов Михаил </v>
      </c>
      <c r="C16" s="141">
        <f>Данные!C19</f>
        <v>2010</v>
      </c>
      <c r="D16" s="141">
        <f>Данные!D19</f>
        <v>0</v>
      </c>
      <c r="E16" s="137" t="str">
        <f>Данные!E19</f>
        <v>г. Ковров</v>
      </c>
      <c r="F16" s="141" t="str">
        <f>Данные!F19</f>
        <v>10:28.01</v>
      </c>
      <c r="G16" s="299">
        <f>Данные!G19</f>
        <v>86</v>
      </c>
      <c r="H16" s="141">
        <f>Данные!H19</f>
        <v>27</v>
      </c>
      <c r="I16" s="299">
        <f>Данные!I19</f>
        <v>67</v>
      </c>
      <c r="J16" s="141">
        <f>Данные!J19</f>
        <v>23</v>
      </c>
      <c r="K16" s="299">
        <f>Данные!K19</f>
        <v>68</v>
      </c>
      <c r="L16" s="141">
        <f>Данные!L19</f>
        <v>46</v>
      </c>
      <c r="M16" s="299">
        <f>Данные!M19</f>
        <v>52</v>
      </c>
      <c r="N16" s="141">
        <f>Данные!N19</f>
        <v>44</v>
      </c>
      <c r="O16" s="299">
        <f>Данные!O19</f>
        <v>83</v>
      </c>
      <c r="P16" s="209">
        <f>Данные!P19</f>
        <v>356</v>
      </c>
      <c r="Q16" s="137">
        <f>Данные!Q29</f>
        <v>1</v>
      </c>
      <c r="R16" s="137" t="e">
        <f>Данные!#REF!</f>
        <v>#REF!</v>
      </c>
      <c r="S16" s="137" t="e">
        <f>Данные!#REF!</f>
        <v>#REF!</v>
      </c>
      <c r="T16" s="15"/>
    </row>
    <row r="17" spans="1:20" s="20" customFormat="1" ht="15.75" outlineLevel="1">
      <c r="A17" s="210">
        <f t="shared" si="0"/>
        <v>6</v>
      </c>
      <c r="B17" s="137" t="str">
        <f>Данные!B15</f>
        <v>Емелин Даниил </v>
      </c>
      <c r="C17" s="141">
        <f>Данные!C15</f>
        <v>2009</v>
      </c>
      <c r="D17" s="141">
        <f>Данные!D15</f>
        <v>0</v>
      </c>
      <c r="E17" s="137" t="str">
        <f>Данные!E15</f>
        <v>г. Владимир</v>
      </c>
      <c r="F17" s="141" t="str">
        <f>Данные!F15</f>
        <v>08:32.00</v>
      </c>
      <c r="G17" s="299">
        <f>Данные!G15</f>
        <v>100</v>
      </c>
      <c r="H17" s="141">
        <f>Данные!H15</f>
        <v>16</v>
      </c>
      <c r="I17" s="299">
        <f>Данные!I15</f>
        <v>62</v>
      </c>
      <c r="J17" s="141">
        <f>Данные!J15</f>
        <v>24</v>
      </c>
      <c r="K17" s="299">
        <f>Данные!K15</f>
        <v>69</v>
      </c>
      <c r="L17" s="141">
        <f>Данные!L15</f>
        <v>50</v>
      </c>
      <c r="M17" s="299">
        <f>Данные!M15</f>
        <v>60</v>
      </c>
      <c r="N17" s="141">
        <f>Данные!N15</f>
        <v>35</v>
      </c>
      <c r="O17" s="299">
        <f>Данные!O15</f>
        <v>65</v>
      </c>
      <c r="P17" s="209">
        <f>Данные!P15</f>
        <v>356</v>
      </c>
      <c r="Q17" s="137">
        <f>Данные!Q47</f>
        <v>0</v>
      </c>
      <c r="R17" s="137">
        <f>Данные!R15</f>
        <v>0.23780612290769676</v>
      </c>
      <c r="S17" s="137">
        <f>Данные!S15</f>
        <v>23</v>
      </c>
      <c r="T17" s="15"/>
    </row>
    <row r="18" spans="1:20" s="20" customFormat="1" ht="15.75" outlineLevel="1">
      <c r="A18" s="210">
        <f t="shared" si="0"/>
        <v>8</v>
      </c>
      <c r="B18" s="137" t="str">
        <f>Данные!B24</f>
        <v>Муратов Николай</v>
      </c>
      <c r="C18" s="141">
        <f>Данные!C24</f>
        <v>2008</v>
      </c>
      <c r="D18" s="141">
        <f>Данные!D24</f>
        <v>0</v>
      </c>
      <c r="E18" s="137" t="str">
        <f>Данные!E24</f>
        <v>Гусь-Хрустальный р-н</v>
      </c>
      <c r="F18" s="141" t="str">
        <f>Данные!F24</f>
        <v>09:43.01</v>
      </c>
      <c r="G18" s="299">
        <f>Данные!G24</f>
        <v>91</v>
      </c>
      <c r="H18" s="141">
        <f>Данные!H24</f>
        <v>16</v>
      </c>
      <c r="I18" s="299">
        <f>Данные!I24</f>
        <v>62</v>
      </c>
      <c r="J18" s="141">
        <f>Данные!J24</f>
        <v>24</v>
      </c>
      <c r="K18" s="299">
        <f>Данные!K24</f>
        <v>69</v>
      </c>
      <c r="L18" s="141">
        <f>Данные!L24</f>
        <v>52</v>
      </c>
      <c r="M18" s="299">
        <f>Данные!M24</f>
        <v>61</v>
      </c>
      <c r="N18" s="141">
        <f>Данные!N24</f>
        <v>37</v>
      </c>
      <c r="O18" s="299">
        <f>Данные!O24</f>
        <v>69</v>
      </c>
      <c r="P18" s="209">
        <f>Данные!P24</f>
        <v>352</v>
      </c>
      <c r="Q18" s="137">
        <f>Данные!Q48</f>
        <v>0</v>
      </c>
      <c r="R18" s="137">
        <f>Данные!R29</f>
        <v>0.1026163557809594</v>
      </c>
      <c r="S18" s="137">
        <f>Данные!S29</f>
        <v>30</v>
      </c>
      <c r="T18" s="15"/>
    </row>
    <row r="19" spans="1:20" s="20" customFormat="1" ht="15.75" outlineLevel="1">
      <c r="A19" s="210">
        <f t="shared" si="0"/>
        <v>9</v>
      </c>
      <c r="B19" s="137" t="str">
        <f>Данные!B23</f>
        <v>Гришанов Алексей</v>
      </c>
      <c r="C19" s="141">
        <f>Данные!C23</f>
        <v>2008</v>
      </c>
      <c r="D19" s="141">
        <f>Данные!D23</f>
        <v>0</v>
      </c>
      <c r="E19" s="137" t="str">
        <f>Данные!E23</f>
        <v>Гусь-Хрустальный р-н</v>
      </c>
      <c r="F19" s="141" t="str">
        <f>Данные!F23</f>
        <v>11:10.00</v>
      </c>
      <c r="G19" s="299">
        <f>Данные!G23</f>
        <v>82</v>
      </c>
      <c r="H19" s="141">
        <f>Данные!H23</f>
        <v>12</v>
      </c>
      <c r="I19" s="299">
        <f>Данные!I23</f>
        <v>59</v>
      </c>
      <c r="J19" s="141">
        <f>Данные!J23</f>
        <v>20</v>
      </c>
      <c r="K19" s="299">
        <f>Данные!K23</f>
        <v>65</v>
      </c>
      <c r="L19" s="141">
        <f>Данные!L23</f>
        <v>56</v>
      </c>
      <c r="M19" s="299">
        <f>Данные!M23</f>
        <v>63</v>
      </c>
      <c r="N19" s="141">
        <f>Данные!N23</f>
        <v>39</v>
      </c>
      <c r="O19" s="299">
        <f>Данные!O23</f>
        <v>73</v>
      </c>
      <c r="P19" s="209">
        <f>Данные!P23</f>
        <v>342</v>
      </c>
      <c r="Q19" s="137">
        <f>Данные!Q22</f>
        <v>1</v>
      </c>
      <c r="R19" s="137">
        <f>Данные!R33</f>
        <v>0.662990729999516</v>
      </c>
      <c r="S19" s="137">
        <f>Данные!S33</f>
        <v>9</v>
      </c>
      <c r="T19" s="15"/>
    </row>
    <row r="20" spans="1:20" s="20" customFormat="1" ht="15.75" outlineLevel="1">
      <c r="A20" s="210">
        <f t="shared" si="0"/>
        <v>10</v>
      </c>
      <c r="B20" s="137" t="str">
        <f>Данные!B20</f>
        <v>Селиверстов Владислав </v>
      </c>
      <c r="C20" s="141">
        <f>Данные!C20</f>
        <v>2009</v>
      </c>
      <c r="D20" s="141">
        <f>Данные!D20</f>
        <v>0</v>
      </c>
      <c r="E20" s="137" t="str">
        <f>Данные!E20</f>
        <v>г. Ковров</v>
      </c>
      <c r="F20" s="141" t="str">
        <f>Данные!F20</f>
        <v>09:27.01</v>
      </c>
      <c r="G20" s="299">
        <f>Данные!G20</f>
        <v>93</v>
      </c>
      <c r="H20" s="141">
        <f>Данные!H20</f>
        <v>13</v>
      </c>
      <c r="I20" s="299">
        <f>Данные!I20</f>
        <v>60</v>
      </c>
      <c r="J20" s="141">
        <f>Данные!J20</f>
        <v>15</v>
      </c>
      <c r="K20" s="299">
        <f>Данные!K20</f>
        <v>62</v>
      </c>
      <c r="L20" s="141">
        <f>Данные!L20</f>
        <v>53</v>
      </c>
      <c r="M20" s="299">
        <f>Данные!M20</f>
        <v>62</v>
      </c>
      <c r="N20" s="141">
        <f>Данные!N20</f>
        <v>32</v>
      </c>
      <c r="O20" s="299">
        <f>Данные!O20</f>
        <v>62</v>
      </c>
      <c r="P20" s="209">
        <f>Данные!P20</f>
        <v>339</v>
      </c>
      <c r="Q20" s="137">
        <f>Данные!Q39</f>
        <v>1</v>
      </c>
      <c r="R20" s="137">
        <f>Данные!R26</f>
        <v>0.4060737894788685</v>
      </c>
      <c r="S20" s="137">
        <f>Данные!S26</f>
        <v>15</v>
      </c>
      <c r="T20" s="15"/>
    </row>
    <row r="21" spans="1:20" s="20" customFormat="1" ht="15.75" outlineLevel="1">
      <c r="A21" s="210">
        <f t="shared" si="0"/>
        <v>11</v>
      </c>
      <c r="B21" s="137" t="str">
        <f>Данные!B26</f>
        <v>Васин Андрей </v>
      </c>
      <c r="C21" s="141">
        <f>Данные!C26</f>
        <v>2008</v>
      </c>
      <c r="D21" s="141">
        <f>Данные!D26</f>
        <v>0</v>
      </c>
      <c r="E21" s="137" t="str">
        <f>Данные!E26</f>
        <v>Киржачский район</v>
      </c>
      <c r="F21" s="141" t="str">
        <f>Данные!F26</f>
        <v>08:24.00</v>
      </c>
      <c r="G21" s="299">
        <f>Данные!G26</f>
        <v>100</v>
      </c>
      <c r="H21" s="141">
        <f>Данные!H26</f>
        <v>16</v>
      </c>
      <c r="I21" s="299">
        <f>Данные!I26</f>
        <v>62</v>
      </c>
      <c r="J21" s="141">
        <f>Данные!J26</f>
        <v>14</v>
      </c>
      <c r="K21" s="299">
        <f>Данные!K26</f>
        <v>61</v>
      </c>
      <c r="L21" s="141">
        <f>Данные!L26</f>
        <v>61</v>
      </c>
      <c r="M21" s="299">
        <f>Данные!M26</f>
        <v>66</v>
      </c>
      <c r="N21" s="141">
        <f>Данные!N26</f>
        <v>20</v>
      </c>
      <c r="O21" s="299">
        <f>Данные!O26</f>
        <v>29</v>
      </c>
      <c r="P21" s="209">
        <f>Данные!P26</f>
        <v>318</v>
      </c>
      <c r="Q21" s="137">
        <f>Данные!Q30</f>
        <v>1</v>
      </c>
      <c r="R21" s="137">
        <f>Данные!R14</f>
        <v>0.2965624644247433</v>
      </c>
      <c r="S21" s="137">
        <f>Данные!S14</f>
        <v>19</v>
      </c>
      <c r="T21" s="15"/>
    </row>
    <row r="22" spans="1:20" s="20" customFormat="1" ht="15.75" outlineLevel="1">
      <c r="A22" s="210">
        <f t="shared" si="0"/>
        <v>12</v>
      </c>
      <c r="B22" s="137" t="str">
        <f>Данные!B14</f>
        <v>Шечков Ярослав</v>
      </c>
      <c r="C22" s="141">
        <f>Данные!C14</f>
        <v>2009</v>
      </c>
      <c r="D22" s="141">
        <f>Данные!D14</f>
        <v>0</v>
      </c>
      <c r="E22" s="137" t="str">
        <f>Данные!E14</f>
        <v>Вязниковский район</v>
      </c>
      <c r="F22" s="141" t="str">
        <f>Данные!F14</f>
        <v>10:45.00</v>
      </c>
      <c r="G22" s="299">
        <f>Данные!G14</f>
        <v>84</v>
      </c>
      <c r="H22" s="141">
        <f>Данные!H14</f>
        <v>13</v>
      </c>
      <c r="I22" s="299">
        <f>Данные!I14</f>
        <v>60</v>
      </c>
      <c r="J22" s="141">
        <f>Данные!J14</f>
        <v>7</v>
      </c>
      <c r="K22" s="299">
        <f>Данные!K14</f>
        <v>43</v>
      </c>
      <c r="L22" s="141">
        <f>Данные!L14</f>
        <v>56</v>
      </c>
      <c r="M22" s="299">
        <f>Данные!M14</f>
        <v>63</v>
      </c>
      <c r="N22" s="141">
        <f>Данные!N14</f>
        <v>33</v>
      </c>
      <c r="O22" s="299">
        <f>Данные!O14</f>
        <v>63</v>
      </c>
      <c r="P22" s="209">
        <f>Данные!P14</f>
        <v>313</v>
      </c>
      <c r="Q22" s="137">
        <f>Данные!Q23</f>
        <v>1</v>
      </c>
      <c r="R22" s="137" t="e">
        <f>Данные!#REF!</f>
        <v>#REF!</v>
      </c>
      <c r="S22" s="137" t="e">
        <f>Данные!#REF!</f>
        <v>#REF!</v>
      </c>
      <c r="T22" s="15"/>
    </row>
    <row r="23" spans="1:20" s="20" customFormat="1" ht="15.75" outlineLevel="1">
      <c r="A23" s="210">
        <f t="shared" si="0"/>
        <v>13</v>
      </c>
      <c r="B23" s="137" t="str">
        <f>Данные!B32</f>
        <v>Макаров Антон </v>
      </c>
      <c r="C23" s="141">
        <f>Данные!C32</f>
        <v>2008</v>
      </c>
      <c r="D23" s="141">
        <f>Данные!D32</f>
        <v>0</v>
      </c>
      <c r="E23" s="137" t="str">
        <f>Данные!E32</f>
        <v>Меленковский район</v>
      </c>
      <c r="F23" s="141" t="str">
        <f>Данные!F32</f>
        <v>11:49.01</v>
      </c>
      <c r="G23" s="299">
        <f>Данные!G32</f>
        <v>78</v>
      </c>
      <c r="H23" s="141">
        <f>Данные!H32</f>
        <v>8</v>
      </c>
      <c r="I23" s="299">
        <f>Данные!I32</f>
        <v>37</v>
      </c>
      <c r="J23" s="141">
        <f>Данные!J32</f>
        <v>17</v>
      </c>
      <c r="K23" s="299">
        <f>Данные!K32</f>
        <v>63</v>
      </c>
      <c r="L23" s="141">
        <f>Данные!L32</f>
        <v>55</v>
      </c>
      <c r="M23" s="299">
        <f>Данные!M32</f>
        <v>63</v>
      </c>
      <c r="N23" s="141">
        <f>Данные!N32</f>
        <v>30</v>
      </c>
      <c r="O23" s="299">
        <f>Данные!O32</f>
        <v>60</v>
      </c>
      <c r="P23" s="209">
        <f>Данные!P32</f>
        <v>301</v>
      </c>
      <c r="Q23" s="137">
        <f>Данные!Q34</f>
        <v>0</v>
      </c>
      <c r="R23" s="137">
        <f>Данные!R16</f>
        <v>0.1296456724168934</v>
      </c>
      <c r="S23" s="137">
        <f>Данные!S16</f>
        <v>29</v>
      </c>
      <c r="T23" s="15"/>
    </row>
    <row r="24" spans="1:20" s="20" customFormat="1" ht="15.75" outlineLevel="1">
      <c r="A24" s="210">
        <f t="shared" si="0"/>
        <v>14</v>
      </c>
      <c r="B24" s="137" t="str">
        <f>Данные!B28</f>
        <v>Слабков Матвей</v>
      </c>
      <c r="C24" s="141">
        <f>Данные!C28</f>
        <v>2009</v>
      </c>
      <c r="D24" s="141">
        <f>Данные!D28</f>
        <v>0</v>
      </c>
      <c r="E24" s="137" t="str">
        <f>Данные!E28</f>
        <v>Ковровский район</v>
      </c>
      <c r="F24" s="141" t="str">
        <f>Данные!F28</f>
        <v>09:48.01</v>
      </c>
      <c r="G24" s="299">
        <f>Данные!G28</f>
        <v>90</v>
      </c>
      <c r="H24" s="141">
        <f>Данные!H28</f>
        <v>18</v>
      </c>
      <c r="I24" s="299">
        <f>Данные!I28</f>
        <v>63</v>
      </c>
      <c r="J24" s="141">
        <f>Данные!J28</f>
        <v>9</v>
      </c>
      <c r="K24" s="299">
        <f>Данные!K28</f>
        <v>50</v>
      </c>
      <c r="L24" s="141">
        <f>Данные!L28</f>
        <v>33</v>
      </c>
      <c r="M24" s="299">
        <f>Данные!M28</f>
        <v>23</v>
      </c>
      <c r="N24" s="141">
        <f>Данные!N28</f>
        <v>39</v>
      </c>
      <c r="O24" s="299">
        <f>Данные!O28</f>
        <v>73</v>
      </c>
      <c r="P24" s="209">
        <f>Данные!P28</f>
        <v>299</v>
      </c>
      <c r="Q24" s="137">
        <f>Данные!Q20</f>
        <v>1</v>
      </c>
      <c r="R24" s="137" t="e">
        <f>Данные!#REF!</f>
        <v>#REF!</v>
      </c>
      <c r="S24" s="137" t="e">
        <f>Данные!#REF!</f>
        <v>#REF!</v>
      </c>
      <c r="T24" s="15"/>
    </row>
    <row r="25" spans="1:20" s="20" customFormat="1" ht="15.75" outlineLevel="1">
      <c r="A25" s="210">
        <f t="shared" si="0"/>
        <v>14</v>
      </c>
      <c r="B25" s="137" t="str">
        <f>Данные!B44</f>
        <v>Каргапольцев Иван </v>
      </c>
      <c r="C25" s="141">
        <f>Данные!C44</f>
        <v>2009</v>
      </c>
      <c r="D25" s="141">
        <f>Данные!D44</f>
        <v>0</v>
      </c>
      <c r="E25" s="137" t="str">
        <f>Данные!E44</f>
        <v>Юрьев-Польский район</v>
      </c>
      <c r="F25" s="141" t="str">
        <f>Данные!F44</f>
        <v>13:31.01</v>
      </c>
      <c r="G25" s="299">
        <f>Данные!G44</f>
        <v>70</v>
      </c>
      <c r="H25" s="141">
        <f>Данные!H44</f>
        <v>6</v>
      </c>
      <c r="I25" s="299">
        <f>Данные!I44</f>
        <v>29</v>
      </c>
      <c r="J25" s="141">
        <f>Данные!J44</f>
        <v>19</v>
      </c>
      <c r="K25" s="299">
        <f>Данные!K44</f>
        <v>64</v>
      </c>
      <c r="L25" s="141">
        <f>Данные!L44</f>
        <v>49</v>
      </c>
      <c r="M25" s="299">
        <f>Данные!M44</f>
        <v>59</v>
      </c>
      <c r="N25" s="141">
        <f>Данные!N44</f>
        <v>41</v>
      </c>
      <c r="O25" s="299">
        <f>Данные!O44</f>
        <v>77</v>
      </c>
      <c r="P25" s="209">
        <f>Данные!P44</f>
        <v>299</v>
      </c>
      <c r="Q25" s="137">
        <f>Данные!Q44</f>
        <v>1</v>
      </c>
      <c r="R25" s="137">
        <f>Данные!R44</f>
        <v>0.9562923813630775</v>
      </c>
      <c r="S25" s="137">
        <f>Данные!S44</f>
        <v>1</v>
      </c>
      <c r="T25" s="15"/>
    </row>
    <row r="26" spans="1:20" s="20" customFormat="1" ht="15.75" outlineLevel="1">
      <c r="A26" s="210">
        <f t="shared" si="0"/>
        <v>16</v>
      </c>
      <c r="B26" s="137" t="str">
        <f>Данные!B43</f>
        <v>Кораблев Данила </v>
      </c>
      <c r="C26" s="141">
        <f>Данные!C43</f>
        <v>2009</v>
      </c>
      <c r="D26" s="141">
        <f>Данные!D43</f>
        <v>0</v>
      </c>
      <c r="E26" s="137" t="str">
        <f>Данные!E43</f>
        <v>Юрьев-Польский район</v>
      </c>
      <c r="F26" s="141" t="str">
        <f>Данные!F43</f>
        <v>18:21.01</v>
      </c>
      <c r="G26" s="299">
        <f>Данные!G43</f>
        <v>31</v>
      </c>
      <c r="H26" s="141">
        <f>Данные!H43</f>
        <v>12</v>
      </c>
      <c r="I26" s="299">
        <f>Данные!I43</f>
        <v>59</v>
      </c>
      <c r="J26" s="141">
        <f>Данные!J43</f>
        <v>16</v>
      </c>
      <c r="K26" s="299">
        <f>Данные!K43</f>
        <v>62</v>
      </c>
      <c r="L26" s="141">
        <f>Данные!L43</f>
        <v>52</v>
      </c>
      <c r="M26" s="299">
        <f>Данные!M43</f>
        <v>61</v>
      </c>
      <c r="N26" s="141">
        <f>Данные!N43</f>
        <v>34</v>
      </c>
      <c r="O26" s="299">
        <f>Данные!O43</f>
        <v>64</v>
      </c>
      <c r="P26" s="209">
        <f>Данные!P43</f>
        <v>277</v>
      </c>
      <c r="Q26" s="137">
        <f>Данные!Q43</f>
        <v>1</v>
      </c>
      <c r="R26" s="137">
        <f>Данные!R43</f>
        <v>0.7972617879125534</v>
      </c>
      <c r="S26" s="137">
        <f>Данные!S43</f>
        <v>4</v>
      </c>
      <c r="T26" s="15"/>
    </row>
    <row r="27" spans="1:20" s="20" customFormat="1" ht="15.75" outlineLevel="1">
      <c r="A27" s="210">
        <f t="shared" si="0"/>
        <v>17</v>
      </c>
      <c r="B27" s="137" t="str">
        <f>Данные!B25</f>
        <v>Быстров Никита </v>
      </c>
      <c r="C27" s="141">
        <f>Данные!C25</f>
        <v>2009</v>
      </c>
      <c r="D27" s="141">
        <f>Данные!D25</f>
        <v>0</v>
      </c>
      <c r="E27" s="137" t="str">
        <f>Данные!E25</f>
        <v>Киржачский район</v>
      </c>
      <c r="F27" s="141" t="str">
        <f>Данные!F25</f>
        <v>09:50.00</v>
      </c>
      <c r="G27" s="299">
        <f>Данные!G25</f>
        <v>90</v>
      </c>
      <c r="H27" s="141">
        <f>Данные!H25</f>
        <v>8</v>
      </c>
      <c r="I27" s="299">
        <f>Данные!I25</f>
        <v>37</v>
      </c>
      <c r="J27" s="141">
        <f>Данные!J25</f>
        <v>13</v>
      </c>
      <c r="K27" s="299">
        <f>Данные!K25</f>
        <v>61</v>
      </c>
      <c r="L27" s="141">
        <f>Данные!L25</f>
        <v>45</v>
      </c>
      <c r="M27" s="299">
        <f>Данные!M25</f>
        <v>50</v>
      </c>
      <c r="N27" s="141">
        <f>Данные!N25</f>
        <v>22</v>
      </c>
      <c r="O27" s="299">
        <f>Данные!O25</f>
        <v>33</v>
      </c>
      <c r="P27" s="209">
        <f>Данные!P25</f>
        <v>271</v>
      </c>
      <c r="Q27" s="137">
        <f>Данные!Q21</f>
        <v>1</v>
      </c>
      <c r="R27" s="137" t="e">
        <f>Данные!#REF!</f>
        <v>#REF!</v>
      </c>
      <c r="S27" s="137" t="e">
        <f>Данные!#REF!</f>
        <v>#REF!</v>
      </c>
      <c r="T27" s="15"/>
    </row>
    <row r="28" spans="1:20" s="20" customFormat="1" ht="15.75" outlineLevel="1">
      <c r="A28" s="210">
        <f t="shared" si="0"/>
        <v>18</v>
      </c>
      <c r="B28" s="137" t="str">
        <f>Данные!B39</f>
        <v>Левин Добрыня</v>
      </c>
      <c r="C28" s="141">
        <f>Данные!C39</f>
        <v>2008</v>
      </c>
      <c r="D28" s="141">
        <f>Данные!D39</f>
        <v>0</v>
      </c>
      <c r="E28" s="137" t="str">
        <f>Данные!E39</f>
        <v>Судогодский р-н</v>
      </c>
      <c r="F28" s="141">
        <f>Данные!F39</f>
        <v>0</v>
      </c>
      <c r="G28" s="299">
        <f>Данные!G39</f>
        <v>0</v>
      </c>
      <c r="H28" s="141">
        <f>Данные!H39</f>
        <v>15</v>
      </c>
      <c r="I28" s="299">
        <f>Данные!I39</f>
        <v>61</v>
      </c>
      <c r="J28" s="141">
        <f>Данные!J39</f>
        <v>28</v>
      </c>
      <c r="K28" s="299">
        <f>Данные!K39</f>
        <v>79</v>
      </c>
      <c r="L28" s="141">
        <f>Данные!L39</f>
        <v>44</v>
      </c>
      <c r="M28" s="299">
        <f>Данные!M39</f>
        <v>48</v>
      </c>
      <c r="N28" s="141">
        <f>Данные!N39</f>
        <v>34</v>
      </c>
      <c r="O28" s="299">
        <f>Данные!O39</f>
        <v>64</v>
      </c>
      <c r="P28" s="209">
        <f>Данные!P39</f>
        <v>252</v>
      </c>
      <c r="Q28" s="137"/>
      <c r="R28" s="137"/>
      <c r="S28" s="137"/>
      <c r="T28" s="15"/>
    </row>
    <row r="29" spans="1:20" s="20" customFormat="1" ht="15.75" outlineLevel="1">
      <c r="A29" s="210">
        <f t="shared" si="0"/>
        <v>19</v>
      </c>
      <c r="B29" s="137" t="str">
        <f>Данные!B36</f>
        <v>Глухов Максим</v>
      </c>
      <c r="C29" s="141">
        <f>Данные!C36</f>
        <v>2009</v>
      </c>
      <c r="D29" s="141">
        <f>Данные!D36</f>
        <v>0</v>
      </c>
      <c r="E29" s="137" t="str">
        <f>Данные!E36</f>
        <v>Петушинский район</v>
      </c>
      <c r="F29" s="141" t="str">
        <f>Данные!F36</f>
        <v>13:24.01</v>
      </c>
      <c r="G29" s="299">
        <f>Данные!G36</f>
        <v>71</v>
      </c>
      <c r="H29" s="141">
        <f>Данные!H36</f>
        <v>13</v>
      </c>
      <c r="I29" s="299">
        <f>Данные!I36</f>
        <v>60</v>
      </c>
      <c r="J29" s="141">
        <f>Данные!J36</f>
        <v>9</v>
      </c>
      <c r="K29" s="299">
        <f>Данные!K36</f>
        <v>50</v>
      </c>
      <c r="L29" s="141">
        <f>Данные!L36</f>
        <v>53</v>
      </c>
      <c r="M29" s="299">
        <f>Данные!M36</f>
        <v>62</v>
      </c>
      <c r="N29" s="141">
        <f>Данные!N36</f>
        <v>0</v>
      </c>
      <c r="O29" s="299">
        <f>Данные!O36</f>
        <v>0</v>
      </c>
      <c r="P29" s="209">
        <f>Данные!P36</f>
        <v>243</v>
      </c>
      <c r="Q29" s="137">
        <f>Данные!Q33</f>
        <v>0</v>
      </c>
      <c r="R29" s="137" t="e">
        <f>Данные!#REF!</f>
        <v>#REF!</v>
      </c>
      <c r="S29" s="137" t="e">
        <f>Данные!#REF!</f>
        <v>#REF!</v>
      </c>
      <c r="T29" s="15"/>
    </row>
    <row r="30" spans="1:20" s="20" customFormat="1" ht="15.75" outlineLevel="1">
      <c r="A30" s="210">
        <f t="shared" si="0"/>
        <v>20</v>
      </c>
      <c r="B30" s="137" t="str">
        <f>Данные!B40</f>
        <v>Карпов Владимир</v>
      </c>
      <c r="C30" s="141">
        <f>Данные!C40</f>
        <v>2009</v>
      </c>
      <c r="D30" s="141">
        <f>Данные!D40</f>
        <v>0</v>
      </c>
      <c r="E30" s="137" t="str">
        <f>Данные!E40</f>
        <v>Судогодский р-н</v>
      </c>
      <c r="F30" s="141">
        <f>Данные!F40</f>
        <v>0</v>
      </c>
      <c r="G30" s="299">
        <f>Данные!G40</f>
        <v>0</v>
      </c>
      <c r="H30" s="141">
        <f>Данные!H40</f>
        <v>13</v>
      </c>
      <c r="I30" s="299">
        <f>Данные!I40</f>
        <v>60</v>
      </c>
      <c r="J30" s="141">
        <f>Данные!J40</f>
        <v>17</v>
      </c>
      <c r="K30" s="299">
        <f>Данные!K40</f>
        <v>63</v>
      </c>
      <c r="L30" s="141">
        <f>Данные!L40</f>
        <v>57</v>
      </c>
      <c r="M30" s="299">
        <f>Данные!M40</f>
        <v>64</v>
      </c>
      <c r="N30" s="141">
        <f>Данные!N40</f>
        <v>29</v>
      </c>
      <c r="O30" s="299">
        <f>Данные!O40</f>
        <v>55</v>
      </c>
      <c r="P30" s="209">
        <f>Данные!P40</f>
        <v>242</v>
      </c>
      <c r="Q30" s="137"/>
      <c r="R30" s="137"/>
      <c r="S30" s="137"/>
      <c r="T30" s="15"/>
    </row>
    <row r="31" spans="1:20" s="20" customFormat="1" ht="15.75" outlineLevel="1">
      <c r="A31" s="210">
        <f t="shared" si="0"/>
        <v>21</v>
      </c>
      <c r="B31" s="137" t="str">
        <f>Данные!B17</f>
        <v>Митрошин Илья</v>
      </c>
      <c r="C31" s="141">
        <f>Данные!C17</f>
        <v>2008</v>
      </c>
      <c r="D31" s="141">
        <f>Данные!D17</f>
        <v>0</v>
      </c>
      <c r="E31" s="137" t="str">
        <f>Данные!E17</f>
        <v>г. Гусь-Хрустальный</v>
      </c>
      <c r="F31" s="141" t="str">
        <f>Данные!F17</f>
        <v>17:26.01</v>
      </c>
      <c r="G31" s="299">
        <f>Данные!G17</f>
        <v>38</v>
      </c>
      <c r="H31" s="141">
        <f>Данные!H17</f>
        <v>17</v>
      </c>
      <c r="I31" s="299">
        <f>Данные!I17</f>
        <v>62</v>
      </c>
      <c r="J31" s="141">
        <f>Данные!J17</f>
        <v>22</v>
      </c>
      <c r="K31" s="299">
        <f>Данные!K17</f>
        <v>67</v>
      </c>
      <c r="L31" s="141">
        <f>Данные!L17</f>
        <v>55</v>
      </c>
      <c r="M31" s="299">
        <f>Данные!M17</f>
        <v>63</v>
      </c>
      <c r="N31" s="141">
        <f>Данные!N17</f>
        <v>8</v>
      </c>
      <c r="O31" s="299">
        <f>Данные!O17</f>
        <v>0</v>
      </c>
      <c r="P31" s="209">
        <f>Данные!P17</f>
        <v>230</v>
      </c>
      <c r="Q31" s="137">
        <f>Данные!Q28</f>
        <v>1</v>
      </c>
      <c r="R31" s="137" t="e">
        <f>Данные!#REF!</f>
        <v>#REF!</v>
      </c>
      <c r="S31" s="137" t="e">
        <f>Данные!#REF!</f>
        <v>#REF!</v>
      </c>
      <c r="T31" s="15"/>
    </row>
    <row r="32" spans="1:20" s="20" customFormat="1" ht="15.75" outlineLevel="1">
      <c r="A32" s="210">
        <f t="shared" si="0"/>
        <v>22</v>
      </c>
      <c r="B32" s="137" t="str">
        <f>Данные!B42</f>
        <v>Гусев Артем </v>
      </c>
      <c r="C32" s="141">
        <f>Данные!C42</f>
        <v>2008</v>
      </c>
      <c r="D32" s="141">
        <f>Данные!D42</f>
        <v>0</v>
      </c>
      <c r="E32" s="137" t="str">
        <f>Данные!E42</f>
        <v>Суздальский р-н</v>
      </c>
      <c r="F32" s="141" t="str">
        <f>Данные!F42</f>
        <v>15:31.01</v>
      </c>
      <c r="G32" s="299">
        <f>Данные!G42</f>
        <v>63</v>
      </c>
      <c r="H32" s="141">
        <f>Данные!H42</f>
        <v>11</v>
      </c>
      <c r="I32" s="299">
        <f>Данные!I42</f>
        <v>53</v>
      </c>
      <c r="J32" s="141">
        <f>Данные!J42</f>
        <v>16</v>
      </c>
      <c r="K32" s="299">
        <f>Данные!K42</f>
        <v>62</v>
      </c>
      <c r="L32" s="141">
        <f>Данные!L42</f>
        <v>41</v>
      </c>
      <c r="M32" s="299">
        <f>Данные!M42</f>
        <v>42</v>
      </c>
      <c r="N32" s="141">
        <f>Данные!N42</f>
        <v>0</v>
      </c>
      <c r="O32" s="299">
        <f>Данные!O42</f>
        <v>0</v>
      </c>
      <c r="P32" s="209">
        <f>Данные!P42</f>
        <v>220</v>
      </c>
      <c r="Q32" s="137">
        <f>Данные!Q31</f>
        <v>0</v>
      </c>
      <c r="R32" s="137">
        <f>Данные!R24</f>
        <v>0.7838125478464367</v>
      </c>
      <c r="S32" s="137">
        <f>Данные!S24</f>
        <v>5</v>
      </c>
      <c r="T32" s="15"/>
    </row>
    <row r="33" spans="1:20" s="20" customFormat="1" ht="15.75" outlineLevel="1">
      <c r="A33" s="210">
        <f t="shared" si="0"/>
        <v>23</v>
      </c>
      <c r="B33" s="137" t="str">
        <f>Данные!B35</f>
        <v>Карамышев Тимофей</v>
      </c>
      <c r="C33" s="141">
        <f>Данные!C35</f>
        <v>2009</v>
      </c>
      <c r="D33" s="141">
        <f>Данные!D35</f>
        <v>0</v>
      </c>
      <c r="E33" s="137" t="str">
        <f>Данные!E35</f>
        <v>Петушинский район</v>
      </c>
      <c r="F33" s="141" t="str">
        <f>Данные!F35</f>
        <v>13:38.01</v>
      </c>
      <c r="G33" s="299">
        <f>Данные!G35</f>
        <v>70</v>
      </c>
      <c r="H33" s="141">
        <f>Данные!H35</f>
        <v>12</v>
      </c>
      <c r="I33" s="299">
        <f>Данные!I35</f>
        <v>59</v>
      </c>
      <c r="J33" s="141">
        <f>Данные!J35</f>
        <v>9</v>
      </c>
      <c r="K33" s="299">
        <f>Данные!K35</f>
        <v>50</v>
      </c>
      <c r="L33" s="141">
        <f>Данные!L35</f>
        <v>38</v>
      </c>
      <c r="M33" s="299">
        <f>Данные!M35</f>
        <v>38</v>
      </c>
      <c r="N33" s="141">
        <f>Данные!N35</f>
        <v>0</v>
      </c>
      <c r="O33" s="299">
        <f>Данные!O35</f>
        <v>0</v>
      </c>
      <c r="P33" s="209">
        <f>Данные!P35</f>
        <v>217</v>
      </c>
      <c r="Q33" s="137"/>
      <c r="R33" s="137"/>
      <c r="S33" s="137"/>
      <c r="T33" s="15"/>
    </row>
    <row r="34" spans="1:20" s="20" customFormat="1" ht="15.75" outlineLevel="1">
      <c r="A34" s="210">
        <f t="shared" si="0"/>
        <v>24</v>
      </c>
      <c r="B34" s="137" t="str">
        <f>Данные!B18</f>
        <v>Тепляков Андрей</v>
      </c>
      <c r="C34" s="141">
        <f>Данные!C18</f>
        <v>2009</v>
      </c>
      <c r="D34" s="141">
        <f>Данные!D18</f>
        <v>0</v>
      </c>
      <c r="E34" s="137" t="str">
        <f>Данные!E18</f>
        <v>г. Гусь-Хрустальный</v>
      </c>
      <c r="F34" s="141">
        <f>Данные!F18</f>
        <v>0</v>
      </c>
      <c r="G34" s="299">
        <f>Данные!G18</f>
        <v>0</v>
      </c>
      <c r="H34" s="141">
        <f>Данные!H18</f>
        <v>12</v>
      </c>
      <c r="I34" s="299">
        <f>Данные!I18</f>
        <v>59</v>
      </c>
      <c r="J34" s="141">
        <f>Данные!J18</f>
        <v>20</v>
      </c>
      <c r="K34" s="299">
        <f>Данные!K18</f>
        <v>65</v>
      </c>
      <c r="L34" s="141">
        <f>Данные!L18</f>
        <v>50</v>
      </c>
      <c r="M34" s="299">
        <f>Данные!M18</f>
        <v>60</v>
      </c>
      <c r="N34" s="141">
        <f>Данные!N18</f>
        <v>0</v>
      </c>
      <c r="O34" s="299">
        <f>Данные!O18</f>
        <v>0</v>
      </c>
      <c r="P34" s="209">
        <f>Данные!P18</f>
        <v>184</v>
      </c>
      <c r="Q34" s="137">
        <f>Данные!Q25</f>
        <v>1</v>
      </c>
      <c r="R34" s="137">
        <f>Данные!R40</f>
        <v>0.5018872016765876</v>
      </c>
      <c r="S34" s="137">
        <f>Данные!S40</f>
        <v>13</v>
      </c>
      <c r="T34" s="15"/>
    </row>
    <row r="35" spans="1:20" s="20" customFormat="1" ht="15.75" outlineLevel="1">
      <c r="A35" s="210">
        <f t="shared" si="0"/>
        <v>25</v>
      </c>
      <c r="B35" s="137" t="str">
        <f>Данные!B21</f>
        <v>Байдулин Ярослав</v>
      </c>
      <c r="C35" s="141">
        <f>Данные!C21</f>
        <v>2010</v>
      </c>
      <c r="D35" s="141">
        <f>Данные!D21</f>
        <v>0</v>
      </c>
      <c r="E35" s="137" t="str">
        <f>Данные!E21</f>
        <v>Гороховецкий район</v>
      </c>
      <c r="F35" s="141" t="str">
        <f>Данные!F21</f>
        <v>16:39.01</v>
      </c>
      <c r="G35" s="299">
        <f>Данные!G21</f>
        <v>53</v>
      </c>
      <c r="H35" s="141">
        <f>Данные!H21</f>
        <v>5</v>
      </c>
      <c r="I35" s="299">
        <f>Данные!I21</f>
        <v>25</v>
      </c>
      <c r="J35" s="141">
        <f>Данные!J21</f>
        <v>-3</v>
      </c>
      <c r="K35" s="299">
        <f>Данные!K21</f>
        <v>0</v>
      </c>
      <c r="L35" s="141">
        <f>Данные!L21</f>
        <v>49</v>
      </c>
      <c r="M35" s="299">
        <f>Данные!M21</f>
        <v>59</v>
      </c>
      <c r="N35" s="141">
        <f>Данные!N21</f>
        <v>16</v>
      </c>
      <c r="O35" s="299">
        <f>Данные!O21</f>
        <v>16</v>
      </c>
      <c r="P35" s="209">
        <f>Данные!P21</f>
        <v>153</v>
      </c>
      <c r="Q35" s="137">
        <f>Данные!Q27</f>
        <v>1</v>
      </c>
      <c r="R35" s="137">
        <f>Данные!R13</f>
        <v>0.1897171389218505</v>
      </c>
      <c r="S35" s="137">
        <f>Данные!S13</f>
        <v>26</v>
      </c>
      <c r="T35" s="15"/>
    </row>
    <row r="36" spans="1:20" s="20" customFormat="1" ht="15.75" outlineLevel="1">
      <c r="A36" s="210">
        <f t="shared" si="0"/>
        <v>26</v>
      </c>
      <c r="B36" s="137" t="str">
        <f>Данные!B22</f>
        <v>Чванов Максим</v>
      </c>
      <c r="C36" s="141">
        <f>Данные!C22</f>
        <v>2010</v>
      </c>
      <c r="D36" s="141">
        <f>Данные!D22</f>
        <v>0</v>
      </c>
      <c r="E36" s="137" t="str">
        <f>Данные!E22</f>
        <v>Гороховецкий район</v>
      </c>
      <c r="F36" s="141" t="str">
        <f>Данные!F22</f>
        <v>21:00.01</v>
      </c>
      <c r="G36" s="299">
        <f>Данные!G22</f>
        <v>0</v>
      </c>
      <c r="H36" s="141">
        <f>Данные!H22</f>
        <v>9</v>
      </c>
      <c r="I36" s="299">
        <f>Данные!I22</f>
        <v>40</v>
      </c>
      <c r="J36" s="141">
        <f>Данные!J22</f>
        <v>12</v>
      </c>
      <c r="K36" s="299">
        <f>Данные!K22</f>
        <v>60</v>
      </c>
      <c r="L36" s="141">
        <f>Данные!L22</f>
        <v>46</v>
      </c>
      <c r="M36" s="299">
        <f>Данные!M22</f>
        <v>52</v>
      </c>
      <c r="N36" s="141">
        <f>Данные!N22</f>
        <v>10</v>
      </c>
      <c r="O36" s="299">
        <f>Данные!O22</f>
        <v>0</v>
      </c>
      <c r="P36" s="209">
        <f>Данные!P22</f>
        <v>152</v>
      </c>
      <c r="Q36" s="137">
        <f>Данные!Q24</f>
        <v>1</v>
      </c>
      <c r="R36" s="137">
        <f>Данные!R11</f>
        <v>0.3211981527342661</v>
      </c>
      <c r="S36" s="137">
        <f>Данные!S11</f>
        <v>18</v>
      </c>
      <c r="T36" s="15"/>
    </row>
    <row r="37" spans="1:20" s="20" customFormat="1" ht="15" outlineLevel="1">
      <c r="A37" s="157"/>
      <c r="B37" s="191" t="s">
        <v>81</v>
      </c>
      <c r="C37" s="190"/>
      <c r="D37" s="190"/>
      <c r="E37" s="189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"/>
    </row>
    <row r="38" spans="1:20" s="20" customFormat="1" ht="15" outlineLevel="1">
      <c r="A38" s="157"/>
      <c r="B38" s="137" t="str">
        <f>Данные!B178</f>
        <v>Леонов Артем</v>
      </c>
      <c r="C38" s="141">
        <f>Данные!C178</f>
        <v>2008</v>
      </c>
      <c r="D38" s="141">
        <f>Данные!D178</f>
        <v>0</v>
      </c>
      <c r="E38" s="137" t="str">
        <f>Данные!E178</f>
        <v>г. Владимир</v>
      </c>
      <c r="F38" s="141" t="str">
        <f>Данные!F178</f>
        <v>09:09.4</v>
      </c>
      <c r="G38" s="299">
        <f>Данные!G178</f>
        <v>96</v>
      </c>
      <c r="H38" s="141">
        <f>Данные!H178</f>
        <v>14</v>
      </c>
      <c r="I38" s="299">
        <f>Данные!I178</f>
        <v>61</v>
      </c>
      <c r="J38" s="141">
        <f>Данные!J178</f>
        <v>15</v>
      </c>
      <c r="K38" s="299">
        <f>Данные!K178</f>
        <v>62</v>
      </c>
      <c r="L38" s="141">
        <f>Данные!L178</f>
        <v>55</v>
      </c>
      <c r="M38" s="299">
        <f>Данные!M178</f>
        <v>63</v>
      </c>
      <c r="N38" s="141">
        <f>Данные!N178</f>
        <v>40</v>
      </c>
      <c r="O38" s="299">
        <f>Данные!O178</f>
        <v>75</v>
      </c>
      <c r="P38" s="313">
        <f>Данные!P178</f>
        <v>357</v>
      </c>
      <c r="Q38" s="137" t="e">
        <f>Данные!#REF!</f>
        <v>#REF!</v>
      </c>
      <c r="R38" s="137" t="e">
        <f>Данные!#REF!</f>
        <v>#REF!</v>
      </c>
      <c r="S38" s="137" t="e">
        <f>Данные!#REF!</f>
        <v>#REF!</v>
      </c>
      <c r="T38" s="15"/>
    </row>
    <row r="39" spans="1:20" s="20" customFormat="1" ht="15" outlineLevel="1">
      <c r="A39" s="157"/>
      <c r="B39" s="137" t="str">
        <f>Данные!B179</f>
        <v>Ремнёв Матвей</v>
      </c>
      <c r="C39" s="141">
        <f>Данные!C179</f>
        <v>2008</v>
      </c>
      <c r="D39" s="141">
        <f>Данные!D179</f>
        <v>0</v>
      </c>
      <c r="E39" s="137" t="str">
        <f>Данные!E179</f>
        <v>Ковровский р-н</v>
      </c>
      <c r="F39" s="141" t="str">
        <f>Данные!F179</f>
        <v>10:43.01</v>
      </c>
      <c r="G39" s="299">
        <f>Данные!G179</f>
        <v>95</v>
      </c>
      <c r="H39" s="141">
        <f>Данные!H179</f>
        <v>12</v>
      </c>
      <c r="I39" s="299">
        <f>Данные!I179</f>
        <v>45</v>
      </c>
      <c r="J39" s="141">
        <f>Данные!J179</f>
        <v>9</v>
      </c>
      <c r="K39" s="299">
        <f>Данные!K179</f>
        <v>42</v>
      </c>
      <c r="L39" s="141">
        <f>Данные!L179</f>
        <v>63</v>
      </c>
      <c r="M39" s="299">
        <f>Данные!M179</f>
        <v>73</v>
      </c>
      <c r="N39" s="141">
        <f>Данные!N179</f>
        <v>36</v>
      </c>
      <c r="O39" s="299">
        <f>Данные!O179</f>
        <v>67</v>
      </c>
      <c r="P39" s="313">
        <f>Данные!P179</f>
        <v>322</v>
      </c>
      <c r="Q39" s="137" t="e">
        <f>Данные!#REF!</f>
        <v>#REF!</v>
      </c>
      <c r="R39" s="137" t="e">
        <f>Данные!#REF!</f>
        <v>#REF!</v>
      </c>
      <c r="S39" s="137" t="e">
        <f>Данные!#REF!</f>
        <v>#REF!</v>
      </c>
      <c r="T39" s="15"/>
    </row>
    <row r="40" spans="1:24" s="16" customFormat="1" ht="12.75">
      <c r="A40" s="39"/>
      <c r="B40" s="40"/>
      <c r="C40" s="37"/>
      <c r="D40" s="37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9"/>
      <c r="R40" s="19"/>
      <c r="S40" s="19"/>
      <c r="T40" s="15"/>
      <c r="U40" s="15"/>
      <c r="V40" s="15"/>
      <c r="W40" s="15"/>
      <c r="X40" s="15"/>
    </row>
    <row r="41" spans="1:17" s="15" customFormat="1" ht="19.5" customHeight="1">
      <c r="A41" s="14"/>
      <c r="B41" s="300" t="s">
        <v>897</v>
      </c>
      <c r="C41" s="46"/>
      <c r="D41" s="46"/>
      <c r="E41" s="46"/>
      <c r="F41" s="158">
        <f>COUNT(Q44:Q70)</f>
        <v>27</v>
      </c>
      <c r="G41" s="179" t="s">
        <v>8</v>
      </c>
      <c r="H41" s="61"/>
      <c r="I41" s="180" t="s">
        <v>33</v>
      </c>
      <c r="J41" s="61"/>
      <c r="K41" s="180" t="s">
        <v>33</v>
      </c>
      <c r="L41" s="61"/>
      <c r="M41" s="180" t="s">
        <v>33</v>
      </c>
      <c r="N41" s="125"/>
      <c r="O41" s="180" t="s">
        <v>33</v>
      </c>
      <c r="P41" s="14"/>
      <c r="Q41" s="33"/>
    </row>
    <row r="42" spans="1:19" s="20" customFormat="1" ht="25.5" customHeight="1" outlineLevel="1">
      <c r="A42" s="315" t="s">
        <v>15</v>
      </c>
      <c r="B42" s="318" t="s">
        <v>47</v>
      </c>
      <c r="C42" s="315" t="s">
        <v>14</v>
      </c>
      <c r="D42" s="318" t="s">
        <v>2</v>
      </c>
      <c r="E42" s="315" t="s">
        <v>25</v>
      </c>
      <c r="F42" s="322" t="s">
        <v>34</v>
      </c>
      <c r="G42" s="323"/>
      <c r="H42" s="329" t="s">
        <v>35</v>
      </c>
      <c r="I42" s="330"/>
      <c r="J42" s="320" t="s">
        <v>36</v>
      </c>
      <c r="K42" s="321"/>
      <c r="L42" s="320" t="s">
        <v>37</v>
      </c>
      <c r="M42" s="321"/>
      <c r="N42" s="320" t="s">
        <v>43</v>
      </c>
      <c r="O42" s="321"/>
      <c r="P42" s="315" t="s">
        <v>19</v>
      </c>
      <c r="Q42" s="70" t="s">
        <v>20</v>
      </c>
      <c r="R42" s="22" t="s">
        <v>3</v>
      </c>
      <c r="S42" s="15"/>
    </row>
    <row r="43" spans="1:19" s="20" customFormat="1" ht="12.75" outlineLevel="1">
      <c r="A43" s="317"/>
      <c r="B43" s="324"/>
      <c r="C43" s="317"/>
      <c r="D43" s="325"/>
      <c r="E43" s="331"/>
      <c r="F43" s="74" t="s">
        <v>1</v>
      </c>
      <c r="G43" s="156" t="s">
        <v>0</v>
      </c>
      <c r="H43" s="74" t="s">
        <v>1</v>
      </c>
      <c r="I43" s="156" t="s">
        <v>0</v>
      </c>
      <c r="J43" s="74" t="s">
        <v>1</v>
      </c>
      <c r="K43" s="156" t="s">
        <v>0</v>
      </c>
      <c r="L43" s="74" t="s">
        <v>1</v>
      </c>
      <c r="M43" s="156" t="s">
        <v>0</v>
      </c>
      <c r="N43" s="12" t="s">
        <v>1</v>
      </c>
      <c r="O43" s="156" t="s">
        <v>0</v>
      </c>
      <c r="P43" s="328"/>
      <c r="Q43" s="73"/>
      <c r="R43" s="22"/>
      <c r="S43" s="15"/>
    </row>
    <row r="44" spans="1:20" s="20" customFormat="1" ht="15.75" outlineLevel="1">
      <c r="A44" s="210">
        <f aca="true" t="shared" si="1" ref="A44:A70">RANK(P44,$P$44:$P$70)</f>
        <v>1</v>
      </c>
      <c r="B44" s="314" t="str">
        <f>Данные!B64</f>
        <v>Лапшаков Никита</v>
      </c>
      <c r="C44" s="141">
        <f>Данные!C64</f>
        <v>2006</v>
      </c>
      <c r="D44" s="141">
        <f>Данные!D64</f>
        <v>0</v>
      </c>
      <c r="E44" s="137" t="str">
        <f>Данные!E64</f>
        <v>Гусь-Хрустальный р-н</v>
      </c>
      <c r="F44" s="141" t="str">
        <f>Данные!F64</f>
        <v>15:40.01</v>
      </c>
      <c r="G44" s="299">
        <f>Данные!G64</f>
        <v>83</v>
      </c>
      <c r="H44" s="141">
        <f>Данные!H64</f>
        <v>40</v>
      </c>
      <c r="I44" s="299">
        <f>Данные!I64</f>
        <v>81</v>
      </c>
      <c r="J44" s="141">
        <f>Данные!J64</f>
        <v>19</v>
      </c>
      <c r="K44" s="299">
        <f>Данные!K64</f>
        <v>65</v>
      </c>
      <c r="L44" s="141">
        <f>Данные!L64</f>
        <v>70</v>
      </c>
      <c r="M44" s="299">
        <f>Данные!M64</f>
        <v>74</v>
      </c>
      <c r="N44" s="141">
        <f>Данные!N64</f>
        <v>47</v>
      </c>
      <c r="O44" s="299">
        <f>Данные!O64</f>
        <v>90</v>
      </c>
      <c r="P44" s="209">
        <f>Данные!P64</f>
        <v>393</v>
      </c>
      <c r="Q44" s="137">
        <f>Данные!Q64</f>
        <v>1</v>
      </c>
      <c r="R44" s="137">
        <f>Данные!R64</f>
        <v>0.10174286403503696</v>
      </c>
      <c r="S44" s="137">
        <f>Данные!S64</f>
        <v>31</v>
      </c>
      <c r="T44" s="15"/>
    </row>
    <row r="45" spans="1:20" s="20" customFormat="1" ht="15.75" outlineLevel="1">
      <c r="A45" s="210">
        <f t="shared" si="1"/>
        <v>2</v>
      </c>
      <c r="B45" s="314" t="str">
        <f>Данные!B54</f>
        <v>Калмыков Даниил</v>
      </c>
      <c r="C45" s="141">
        <f>Данные!C54</f>
        <v>2008</v>
      </c>
      <c r="D45" s="141">
        <f>Данные!D54</f>
        <v>0</v>
      </c>
      <c r="E45" s="137" t="str">
        <f>Данные!E54</f>
        <v>Вязниковский район</v>
      </c>
      <c r="F45" s="141" t="str">
        <f>Данные!F54</f>
        <v>15:19.01</v>
      </c>
      <c r="G45" s="299">
        <f>Данные!G54</f>
        <v>84</v>
      </c>
      <c r="H45" s="141">
        <f>Данные!H54</f>
        <v>31</v>
      </c>
      <c r="I45" s="299">
        <f>Данные!I54</f>
        <v>72</v>
      </c>
      <c r="J45" s="141">
        <f>Данные!J54</f>
        <v>19</v>
      </c>
      <c r="K45" s="299">
        <f>Данные!K54</f>
        <v>65</v>
      </c>
      <c r="L45" s="141">
        <f>Данные!L54</f>
        <v>64</v>
      </c>
      <c r="M45" s="299">
        <f>Данные!M54</f>
        <v>68</v>
      </c>
      <c r="N45" s="141">
        <f>Данные!N54</f>
        <v>46</v>
      </c>
      <c r="O45" s="299">
        <f>Данные!O54</f>
        <v>87</v>
      </c>
      <c r="P45" s="209">
        <f>Данные!P54</f>
        <v>376</v>
      </c>
      <c r="Q45" s="137">
        <f>Данные!Q54</f>
        <v>1</v>
      </c>
      <c r="R45" s="137">
        <f>Данные!R54</f>
        <v>0.47150894590405423</v>
      </c>
      <c r="S45" s="137">
        <f>Данные!S54</f>
        <v>19</v>
      </c>
      <c r="T45" s="15"/>
    </row>
    <row r="46" spans="1:20" s="20" customFormat="1" ht="15.75" outlineLevel="1">
      <c r="A46" s="210">
        <f t="shared" si="1"/>
        <v>3</v>
      </c>
      <c r="B46" s="314" t="str">
        <f>Данные!B71</f>
        <v>Бурцев Артём </v>
      </c>
      <c r="C46" s="141">
        <f>Данные!C71</f>
        <v>2007</v>
      </c>
      <c r="D46" s="141">
        <f>Данные!D71</f>
        <v>0</v>
      </c>
      <c r="E46" s="137" t="str">
        <f>Данные!E71</f>
        <v>Кольчугинский район</v>
      </c>
      <c r="F46" s="141" t="str">
        <f>Данные!F71</f>
        <v>15:32.00</v>
      </c>
      <c r="G46" s="299">
        <f>Данные!G71</f>
        <v>84</v>
      </c>
      <c r="H46" s="141">
        <f>Данные!H71</f>
        <v>23</v>
      </c>
      <c r="I46" s="299">
        <f>Данные!I71</f>
        <v>64</v>
      </c>
      <c r="J46" s="141">
        <f>Данные!J71</f>
        <v>21</v>
      </c>
      <c r="K46" s="299">
        <f>Данные!K71</f>
        <v>68</v>
      </c>
      <c r="L46" s="141">
        <f>Данные!L71</f>
        <v>69</v>
      </c>
      <c r="M46" s="299">
        <f>Данные!M71</f>
        <v>73</v>
      </c>
      <c r="N46" s="141">
        <f>Данные!N71</f>
        <v>44</v>
      </c>
      <c r="O46" s="299">
        <f>Данные!O71</f>
        <v>83</v>
      </c>
      <c r="P46" s="209">
        <f>Данные!P71</f>
        <v>372</v>
      </c>
      <c r="Q46" s="137">
        <f>Данные!Q71</f>
        <v>1</v>
      </c>
      <c r="R46" s="137">
        <f>Данные!R71</f>
        <v>0.2999413480983325</v>
      </c>
      <c r="S46" s="137">
        <f>Данные!S71</f>
        <v>27</v>
      </c>
      <c r="T46" s="15"/>
    </row>
    <row r="47" spans="1:20" s="20" customFormat="1" ht="15.75" outlineLevel="1">
      <c r="A47" s="210">
        <f t="shared" si="1"/>
        <v>4</v>
      </c>
      <c r="B47" s="137" t="str">
        <f>Данные!B68</f>
        <v>Сорокин Николай</v>
      </c>
      <c r="C47" s="141">
        <f>Данные!C68</f>
        <v>2006</v>
      </c>
      <c r="D47" s="141">
        <f>Данные!D68</f>
        <v>0</v>
      </c>
      <c r="E47" s="137" t="str">
        <f>Данные!E68</f>
        <v>Ковровский район</v>
      </c>
      <c r="F47" s="141" t="str">
        <f>Данные!F68</f>
        <v>16:37.01</v>
      </c>
      <c r="G47" s="299">
        <f>Данные!G68</f>
        <v>80</v>
      </c>
      <c r="H47" s="141">
        <f>Данные!H68</f>
        <v>25</v>
      </c>
      <c r="I47" s="299">
        <f>Данные!I68</f>
        <v>66</v>
      </c>
      <c r="J47" s="141">
        <f>Данные!J68</f>
        <v>24</v>
      </c>
      <c r="K47" s="299">
        <f>Данные!K68</f>
        <v>76</v>
      </c>
      <c r="L47" s="141">
        <f>Данные!L68</f>
        <v>66</v>
      </c>
      <c r="M47" s="299">
        <f>Данные!M68</f>
        <v>70</v>
      </c>
      <c r="N47" s="141">
        <f>Данные!N68</f>
        <v>42</v>
      </c>
      <c r="O47" s="299">
        <f>Данные!O68</f>
        <v>79</v>
      </c>
      <c r="P47" s="209">
        <f>Данные!P68</f>
        <v>371</v>
      </c>
      <c r="Q47" s="137">
        <f>Данные!Q68</f>
        <v>1</v>
      </c>
      <c r="R47" s="137">
        <f>Данные!R68</f>
        <v>0.3639670000510712</v>
      </c>
      <c r="S47" s="137">
        <f>Данные!S68</f>
        <v>24</v>
      </c>
      <c r="T47" s="15"/>
    </row>
    <row r="48" spans="1:20" s="20" customFormat="1" ht="15.75" outlineLevel="1">
      <c r="A48" s="210">
        <f t="shared" si="1"/>
        <v>5</v>
      </c>
      <c r="B48" s="137" t="str">
        <f>Данные!B55</f>
        <v>Асташкин Михаил</v>
      </c>
      <c r="C48" s="141">
        <f>Данные!C55</f>
        <v>2007</v>
      </c>
      <c r="D48" s="141">
        <f>Данные!D55</f>
        <v>0</v>
      </c>
      <c r="E48" s="137" t="str">
        <f>Данные!E55</f>
        <v>Вязниковский район</v>
      </c>
      <c r="F48" s="141" t="str">
        <f>Данные!F55</f>
        <v>16:09.01</v>
      </c>
      <c r="G48" s="299">
        <f>Данные!G55</f>
        <v>81</v>
      </c>
      <c r="H48" s="141">
        <f>Данные!H55</f>
        <v>25</v>
      </c>
      <c r="I48" s="299">
        <f>Данные!I55</f>
        <v>66</v>
      </c>
      <c r="J48" s="141">
        <f>Данные!J55</f>
        <v>17</v>
      </c>
      <c r="K48" s="299">
        <f>Данные!K55</f>
        <v>63</v>
      </c>
      <c r="L48" s="141">
        <f>Данные!L55</f>
        <v>70</v>
      </c>
      <c r="M48" s="299">
        <f>Данные!M55</f>
        <v>74</v>
      </c>
      <c r="N48" s="141">
        <f>Данные!N55</f>
        <v>40</v>
      </c>
      <c r="O48" s="299">
        <f>Данные!O55</f>
        <v>75</v>
      </c>
      <c r="P48" s="209">
        <f>Данные!P55</f>
        <v>359</v>
      </c>
      <c r="Q48" s="137">
        <f>Данные!Q55</f>
        <v>1</v>
      </c>
      <c r="R48" s="137">
        <f>Данные!R55</f>
        <v>0.1144861342042327</v>
      </c>
      <c r="S48" s="137">
        <f>Данные!S55</f>
        <v>30</v>
      </c>
      <c r="T48" s="15"/>
    </row>
    <row r="49" spans="1:20" s="20" customFormat="1" ht="15.75" outlineLevel="1">
      <c r="A49" s="210">
        <f t="shared" si="1"/>
        <v>6</v>
      </c>
      <c r="B49" s="137" t="str">
        <f>Данные!B60</f>
        <v>Животовский Роман </v>
      </c>
      <c r="C49" s="141">
        <f>Данные!C60</f>
        <v>2006</v>
      </c>
      <c r="D49" s="141">
        <f>Данные!D60</f>
        <v>0</v>
      </c>
      <c r="E49" s="137" t="str">
        <f>Данные!E60</f>
        <v>г. Ковров</v>
      </c>
      <c r="F49" s="141" t="str">
        <f>Данные!F60</f>
        <v>16:06.01</v>
      </c>
      <c r="G49" s="299">
        <f>Данные!G60</f>
        <v>81</v>
      </c>
      <c r="H49" s="141">
        <f>Данные!H60</f>
        <v>25</v>
      </c>
      <c r="I49" s="299">
        <f>Данные!I60</f>
        <v>66</v>
      </c>
      <c r="J49" s="141">
        <f>Данные!J60</f>
        <v>12</v>
      </c>
      <c r="K49" s="299">
        <f>Данные!K60</f>
        <v>55</v>
      </c>
      <c r="L49" s="141">
        <f>Данные!L60</f>
        <v>58</v>
      </c>
      <c r="M49" s="299">
        <f>Данные!M60</f>
        <v>64</v>
      </c>
      <c r="N49" s="141">
        <f>Данные!N60</f>
        <v>45</v>
      </c>
      <c r="O49" s="299">
        <f>Данные!O60</f>
        <v>85</v>
      </c>
      <c r="P49" s="209">
        <f>Данные!P60</f>
        <v>351</v>
      </c>
      <c r="Q49" s="137">
        <f>Данные!Q60</f>
        <v>1</v>
      </c>
      <c r="R49" s="137">
        <f>Данные!R60</f>
        <v>0.47591351936601123</v>
      </c>
      <c r="S49" s="137">
        <f>Данные!S60</f>
        <v>18</v>
      </c>
      <c r="T49" s="15"/>
    </row>
    <row r="50" spans="1:20" s="20" customFormat="1" ht="15.75" outlineLevel="1">
      <c r="A50" s="210">
        <f t="shared" si="1"/>
        <v>7</v>
      </c>
      <c r="B50" s="137" t="str">
        <f>Данные!B56</f>
        <v>Жаворонков Семен </v>
      </c>
      <c r="C50" s="141">
        <f>Данные!C56</f>
        <v>2006</v>
      </c>
      <c r="D50" s="141">
        <f>Данные!D56</f>
        <v>0</v>
      </c>
      <c r="E50" s="137" t="str">
        <f>Данные!E56</f>
        <v>г. Владимир</v>
      </c>
      <c r="F50" s="141" t="str">
        <f>Данные!F56</f>
        <v>14:05.01</v>
      </c>
      <c r="G50" s="299">
        <f>Данные!G56</f>
        <v>89</v>
      </c>
      <c r="H50" s="141">
        <f>Данные!H56</f>
        <v>14</v>
      </c>
      <c r="I50" s="299">
        <f>Данные!I56</f>
        <v>54</v>
      </c>
      <c r="J50" s="141">
        <f>Данные!J56</f>
        <v>24</v>
      </c>
      <c r="K50" s="299">
        <f>Данные!K56</f>
        <v>76</v>
      </c>
      <c r="L50" s="141">
        <f>Данные!L56</f>
        <v>48</v>
      </c>
      <c r="M50" s="299">
        <f>Данные!M56</f>
        <v>55</v>
      </c>
      <c r="N50" s="141">
        <f>Данные!N56</f>
        <v>35</v>
      </c>
      <c r="O50" s="299">
        <f>Данные!O56</f>
        <v>65</v>
      </c>
      <c r="P50" s="209">
        <f>Данные!P56</f>
        <v>339</v>
      </c>
      <c r="Q50" s="137">
        <f>Данные!Q56</f>
        <v>1</v>
      </c>
      <c r="R50" s="137">
        <f>Данные!R56</f>
        <v>0.34285186890211694</v>
      </c>
      <c r="S50" s="137">
        <f>Данные!S56</f>
        <v>25</v>
      </c>
      <c r="T50" s="15"/>
    </row>
    <row r="51" spans="1:20" s="20" customFormat="1" ht="15.75" outlineLevel="1">
      <c r="A51" s="210">
        <f t="shared" si="1"/>
        <v>8</v>
      </c>
      <c r="B51" s="137" t="str">
        <f>Данные!B61</f>
        <v>Салов Артем </v>
      </c>
      <c r="C51" s="141">
        <f>Данные!C61</f>
        <v>2007</v>
      </c>
      <c r="D51" s="141">
        <f>Данные!D61</f>
        <v>0</v>
      </c>
      <c r="E51" s="137" t="str">
        <f>Данные!E61</f>
        <v>г. Ковров</v>
      </c>
      <c r="F51" s="141" t="str">
        <f>Данные!F61</f>
        <v>13:47.01</v>
      </c>
      <c r="G51" s="299">
        <f>Данные!G61</f>
        <v>90</v>
      </c>
      <c r="H51" s="141">
        <f>Данные!H61</f>
        <v>13</v>
      </c>
      <c r="I51" s="299">
        <f>Данные!I61</f>
        <v>47</v>
      </c>
      <c r="J51" s="141">
        <f>Данные!J61</f>
        <v>20</v>
      </c>
      <c r="K51" s="299">
        <f>Данные!K61</f>
        <v>66</v>
      </c>
      <c r="L51" s="141">
        <f>Данные!L61</f>
        <v>56</v>
      </c>
      <c r="M51" s="299">
        <f>Данные!M61</f>
        <v>63</v>
      </c>
      <c r="N51" s="141">
        <f>Данные!N61</f>
        <v>36</v>
      </c>
      <c r="O51" s="299">
        <f>Данные!O61</f>
        <v>67</v>
      </c>
      <c r="P51" s="209">
        <f>Данные!P61</f>
        <v>333</v>
      </c>
      <c r="Q51" s="137">
        <f>Данные!Q61</f>
        <v>1</v>
      </c>
      <c r="R51" s="137">
        <f>Данные!R61</f>
        <v>0.8914840745506222</v>
      </c>
      <c r="S51" s="137">
        <f>Данные!S61</f>
        <v>7</v>
      </c>
      <c r="T51" s="15"/>
    </row>
    <row r="52" spans="1:20" s="20" customFormat="1" ht="15.75" outlineLevel="1">
      <c r="A52" s="210">
        <f t="shared" si="1"/>
        <v>9</v>
      </c>
      <c r="B52" s="137" t="str">
        <f>Данные!B72</f>
        <v>Сочнев Юрий </v>
      </c>
      <c r="C52" s="141">
        <f>Данные!C72</f>
        <v>2006</v>
      </c>
      <c r="D52" s="141">
        <f>Данные!D72</f>
        <v>0</v>
      </c>
      <c r="E52" s="137" t="str">
        <f>Данные!E72</f>
        <v>Меленковский район</v>
      </c>
      <c r="F52" s="141" t="str">
        <f>Данные!F72</f>
        <v>15:26.01</v>
      </c>
      <c r="G52" s="299">
        <f>Данные!G72</f>
        <v>84</v>
      </c>
      <c r="H52" s="141">
        <f>Данные!H72</f>
        <v>20</v>
      </c>
      <c r="I52" s="299">
        <f>Данные!I72</f>
        <v>63</v>
      </c>
      <c r="J52" s="141">
        <f>Данные!J72</f>
        <v>12</v>
      </c>
      <c r="K52" s="299">
        <f>Данные!K72</f>
        <v>55</v>
      </c>
      <c r="L52" s="141">
        <f>Данные!L72</f>
        <v>54</v>
      </c>
      <c r="M52" s="299">
        <f>Данные!M72</f>
        <v>62</v>
      </c>
      <c r="N52" s="141">
        <f>Данные!N72</f>
        <v>36</v>
      </c>
      <c r="O52" s="299">
        <f>Данные!O72</f>
        <v>67</v>
      </c>
      <c r="P52" s="209">
        <f>Данные!P72</f>
        <v>331</v>
      </c>
      <c r="Q52" s="137">
        <f>Данные!Q72</f>
        <v>1</v>
      </c>
      <c r="R52" s="137">
        <f>Данные!R72</f>
        <v>0.5670144699397479</v>
      </c>
      <c r="S52" s="137">
        <f>Данные!S72</f>
        <v>16</v>
      </c>
      <c r="T52" s="15"/>
    </row>
    <row r="53" spans="1:20" s="20" customFormat="1" ht="15.75" outlineLevel="1">
      <c r="A53" s="210">
        <f t="shared" si="1"/>
        <v>10</v>
      </c>
      <c r="B53" s="137" t="str">
        <f>Данные!B57</f>
        <v>Шишов Данила </v>
      </c>
      <c r="C53" s="141">
        <f>Данные!C57</f>
        <v>2006</v>
      </c>
      <c r="D53" s="141">
        <f>Данные!D57</f>
        <v>0</v>
      </c>
      <c r="E53" s="137" t="str">
        <f>Данные!E57</f>
        <v>г. Владимир</v>
      </c>
      <c r="F53" s="141" t="str">
        <f>Данные!F57</f>
        <v>17:55.01</v>
      </c>
      <c r="G53" s="299">
        <f>Данные!G57</f>
        <v>76</v>
      </c>
      <c r="H53" s="141">
        <f>Данные!H57</f>
        <v>14</v>
      </c>
      <c r="I53" s="299">
        <f>Данные!I57</f>
        <v>54</v>
      </c>
      <c r="J53" s="141">
        <f>Данные!J57</f>
        <v>16</v>
      </c>
      <c r="K53" s="299">
        <f>Данные!K57</f>
        <v>62</v>
      </c>
      <c r="L53" s="141">
        <f>Данные!L57</f>
        <v>55</v>
      </c>
      <c r="M53" s="299">
        <f>Данные!M57</f>
        <v>62</v>
      </c>
      <c r="N53" s="141">
        <f>Данные!N57</f>
        <v>38</v>
      </c>
      <c r="O53" s="299">
        <f>Данные!O57</f>
        <v>71</v>
      </c>
      <c r="P53" s="209">
        <f>Данные!P57</f>
        <v>325</v>
      </c>
      <c r="Q53" s="137">
        <f>Данные!Q57</f>
        <v>1</v>
      </c>
      <c r="R53" s="137">
        <f>Данные!R57</f>
        <v>0.7984152990725721</v>
      </c>
      <c r="S53" s="137">
        <f>Данные!S57</f>
        <v>12</v>
      </c>
      <c r="T53" s="15"/>
    </row>
    <row r="54" spans="1:20" s="20" customFormat="1" ht="15.75" outlineLevel="1">
      <c r="A54" s="210">
        <f t="shared" si="1"/>
        <v>11</v>
      </c>
      <c r="B54" s="137" t="str">
        <f>Данные!B84</f>
        <v>Жаров Илья </v>
      </c>
      <c r="C54" s="141">
        <f>Данные!C84</f>
        <v>2006</v>
      </c>
      <c r="D54" s="141">
        <f>Данные!D84</f>
        <v>0</v>
      </c>
      <c r="E54" s="137" t="str">
        <f>Данные!E84</f>
        <v>Юрьев-Польский район</v>
      </c>
      <c r="F54" s="141" t="str">
        <f>Данные!F84</f>
        <v>20:37.01</v>
      </c>
      <c r="G54" s="299">
        <f>Данные!G84</f>
        <v>68</v>
      </c>
      <c r="H54" s="141">
        <f>Данные!H84</f>
        <v>19</v>
      </c>
      <c r="I54" s="299">
        <f>Данные!I84</f>
        <v>62</v>
      </c>
      <c r="J54" s="141">
        <f>Данные!J84</f>
        <v>21</v>
      </c>
      <c r="K54" s="299">
        <f>Данные!K84</f>
        <v>68</v>
      </c>
      <c r="L54" s="141">
        <f>Данные!L84</f>
        <v>49</v>
      </c>
      <c r="M54" s="299">
        <f>Данные!M84</f>
        <v>57</v>
      </c>
      <c r="N54" s="141">
        <f>Данные!N84</f>
        <v>37</v>
      </c>
      <c r="O54" s="299">
        <f>Данные!O84</f>
        <v>69</v>
      </c>
      <c r="P54" s="209">
        <f>Данные!P84</f>
        <v>324</v>
      </c>
      <c r="Q54" s="137">
        <f>Данные!Q84</f>
        <v>1</v>
      </c>
      <c r="R54" s="137">
        <f>Данные!R84</f>
        <v>0.2020700357225491</v>
      </c>
      <c r="S54" s="137">
        <f>Данные!S84</f>
        <v>28</v>
      </c>
      <c r="T54" s="15"/>
    </row>
    <row r="55" spans="1:20" s="20" customFormat="1" ht="15.75" outlineLevel="1">
      <c r="A55" s="210">
        <f t="shared" si="1"/>
        <v>12</v>
      </c>
      <c r="B55" s="137" t="str">
        <f>Данные!B65</f>
        <v>Бурков Александр</v>
      </c>
      <c r="C55" s="141">
        <f>Данные!C65</f>
        <v>2007</v>
      </c>
      <c r="D55" s="141">
        <f>Данные!D65</f>
        <v>0</v>
      </c>
      <c r="E55" s="137" t="str">
        <f>Данные!E65</f>
        <v>Гусь-Хрустальный р-н</v>
      </c>
      <c r="F55" s="141" t="str">
        <f>Данные!F65</f>
        <v>20:39.01</v>
      </c>
      <c r="G55" s="299">
        <f>Данные!G65</f>
        <v>68</v>
      </c>
      <c r="H55" s="141">
        <f>Данные!H65</f>
        <v>15</v>
      </c>
      <c r="I55" s="299">
        <f>Данные!I65</f>
        <v>60</v>
      </c>
      <c r="J55" s="141">
        <f>Данные!J65</f>
        <v>19</v>
      </c>
      <c r="K55" s="299">
        <f>Данные!K65</f>
        <v>65</v>
      </c>
      <c r="L55" s="141">
        <f>Данные!L65</f>
        <v>44</v>
      </c>
      <c r="M55" s="299">
        <f>Данные!M65</f>
        <v>47</v>
      </c>
      <c r="N55" s="141">
        <f>Данные!N65</f>
        <v>42</v>
      </c>
      <c r="O55" s="299">
        <f>Данные!O65</f>
        <v>79</v>
      </c>
      <c r="P55" s="209">
        <f>Данные!P65</f>
        <v>319</v>
      </c>
      <c r="Q55" s="137">
        <f>Данные!Q65</f>
        <v>1</v>
      </c>
      <c r="R55" s="137">
        <f>Данные!R65</f>
        <v>0.8233797895192103</v>
      </c>
      <c r="S55" s="137">
        <f>Данные!S65</f>
        <v>11</v>
      </c>
      <c r="T55" s="15"/>
    </row>
    <row r="56" spans="1:20" s="20" customFormat="1" ht="15.75" outlineLevel="1">
      <c r="A56" s="210">
        <f t="shared" si="1"/>
        <v>13</v>
      </c>
      <c r="B56" s="137" t="str">
        <f>Данные!B70</f>
        <v>Шашин Егор </v>
      </c>
      <c r="C56" s="141">
        <f>Данные!C70</f>
        <v>2008</v>
      </c>
      <c r="D56" s="141">
        <f>Данные!D70</f>
        <v>0</v>
      </c>
      <c r="E56" s="137" t="str">
        <f>Данные!E70</f>
        <v>Кольчугинский район</v>
      </c>
      <c r="F56" s="141" t="str">
        <f>Данные!F70</f>
        <v>17:38.01</v>
      </c>
      <c r="G56" s="299">
        <f>Данные!G70</f>
        <v>76</v>
      </c>
      <c r="H56" s="141">
        <f>Данные!H70</f>
        <v>23</v>
      </c>
      <c r="I56" s="299">
        <f>Данные!I70</f>
        <v>64</v>
      </c>
      <c r="J56" s="141">
        <f>Данные!J70</f>
        <v>11</v>
      </c>
      <c r="K56" s="299">
        <f>Данные!K70</f>
        <v>50</v>
      </c>
      <c r="L56" s="141">
        <f>Данные!L70</f>
        <v>45</v>
      </c>
      <c r="M56" s="299">
        <f>Данные!M70</f>
        <v>49</v>
      </c>
      <c r="N56" s="141">
        <f>Данные!N70</f>
        <v>42</v>
      </c>
      <c r="O56" s="299">
        <f>Данные!O70</f>
        <v>79</v>
      </c>
      <c r="P56" s="209">
        <f>Данные!P70</f>
        <v>318</v>
      </c>
      <c r="Q56" s="137">
        <f>Данные!Q70</f>
        <v>1</v>
      </c>
      <c r="R56" s="137">
        <f>Данные!R70</f>
        <v>0.6786374356935964</v>
      </c>
      <c r="S56" s="137">
        <f>Данные!S70</f>
        <v>13</v>
      </c>
      <c r="T56" s="15"/>
    </row>
    <row r="57" spans="1:20" s="20" customFormat="1" ht="15.75" outlineLevel="1">
      <c r="A57" s="210">
        <f t="shared" si="1"/>
        <v>14</v>
      </c>
      <c r="B57" s="137" t="str">
        <f>Данные!B69</f>
        <v>Сорокин Вадим</v>
      </c>
      <c r="C57" s="141">
        <f>Данные!C69</f>
        <v>2007</v>
      </c>
      <c r="D57" s="141">
        <f>Данные!D69</f>
        <v>0</v>
      </c>
      <c r="E57" s="137" t="str">
        <f>Данные!E69</f>
        <v>Ковровский район</v>
      </c>
      <c r="F57" s="141" t="str">
        <f>Данные!F69</f>
        <v>18:14.01</v>
      </c>
      <c r="G57" s="299">
        <f>Данные!G69</f>
        <v>75</v>
      </c>
      <c r="H57" s="141">
        <f>Данные!H69</f>
        <v>17</v>
      </c>
      <c r="I57" s="299">
        <f>Данные!I69</f>
        <v>61</v>
      </c>
      <c r="J57" s="141">
        <f>Данные!J69</f>
        <v>14</v>
      </c>
      <c r="K57" s="299">
        <f>Данные!K69</f>
        <v>60</v>
      </c>
      <c r="L57" s="141">
        <f>Данные!L69</f>
        <v>42</v>
      </c>
      <c r="M57" s="299">
        <f>Данные!M69</f>
        <v>43</v>
      </c>
      <c r="N57" s="141">
        <f>Данные!N69</f>
        <v>41</v>
      </c>
      <c r="O57" s="299">
        <f>Данные!O69</f>
        <v>77</v>
      </c>
      <c r="P57" s="209">
        <f>Данные!P69</f>
        <v>316</v>
      </c>
      <c r="Q57" s="137">
        <f>Данные!Q69</f>
        <v>1</v>
      </c>
      <c r="R57" s="137">
        <f>Данные!R69</f>
        <v>0.06362636470054561</v>
      </c>
      <c r="S57" s="137">
        <f>Данные!S69</f>
        <v>34</v>
      </c>
      <c r="T57" s="15"/>
    </row>
    <row r="58" spans="1:20" s="20" customFormat="1" ht="15.75" outlineLevel="1">
      <c r="A58" s="210">
        <f t="shared" si="1"/>
        <v>15</v>
      </c>
      <c r="B58" s="137" t="str">
        <f>Данные!B66</f>
        <v>Курутов Кирилл </v>
      </c>
      <c r="C58" s="141">
        <f>Данные!C66</f>
        <v>2007</v>
      </c>
      <c r="D58" s="141">
        <f>Данные!D66</f>
        <v>0</v>
      </c>
      <c r="E58" s="137" t="str">
        <f>Данные!E66</f>
        <v>Киржачский район</v>
      </c>
      <c r="F58" s="141" t="str">
        <f>Данные!F66</f>
        <v>19:28.01</v>
      </c>
      <c r="G58" s="299">
        <f>Данные!G66</f>
        <v>71</v>
      </c>
      <c r="H58" s="141">
        <f>Данные!H66</f>
        <v>15</v>
      </c>
      <c r="I58" s="299">
        <f>Данные!I66</f>
        <v>60</v>
      </c>
      <c r="J58" s="141">
        <f>Данные!J66</f>
        <v>23</v>
      </c>
      <c r="K58" s="299">
        <f>Данные!K66</f>
        <v>73</v>
      </c>
      <c r="L58" s="141">
        <f>Данные!L66</f>
        <v>59</v>
      </c>
      <c r="M58" s="299">
        <f>Данные!M66</f>
        <v>64</v>
      </c>
      <c r="N58" s="141">
        <f>Данные!N66</f>
        <v>24</v>
      </c>
      <c r="O58" s="299">
        <f>Данные!O66</f>
        <v>38</v>
      </c>
      <c r="P58" s="209">
        <f>Данные!P66</f>
        <v>306</v>
      </c>
      <c r="Q58" s="137">
        <f>Данные!Q66</f>
        <v>1</v>
      </c>
      <c r="R58" s="137">
        <f>Данные!R66</f>
        <v>0.92377916942212</v>
      </c>
      <c r="S58" s="137">
        <f>Данные!S66</f>
        <v>3</v>
      </c>
      <c r="T58" s="15"/>
    </row>
    <row r="59" spans="1:20" s="20" customFormat="1" ht="15.75" outlineLevel="1">
      <c r="A59" s="210">
        <f t="shared" si="1"/>
        <v>16</v>
      </c>
      <c r="B59" s="137" t="str">
        <f>Данные!B67</f>
        <v>Логинов Алексей</v>
      </c>
      <c r="C59" s="141">
        <f>Данные!C67</f>
        <v>2006</v>
      </c>
      <c r="D59" s="141">
        <f>Данные!D67</f>
        <v>0</v>
      </c>
      <c r="E59" s="137" t="str">
        <f>Данные!E67</f>
        <v>Киржачский район</v>
      </c>
      <c r="F59" s="141" t="str">
        <f>Данные!F67</f>
        <v>15:10.01</v>
      </c>
      <c r="G59" s="299">
        <f>Данные!G67</f>
        <v>85</v>
      </c>
      <c r="H59" s="141">
        <f>Данные!H67</f>
        <v>16</v>
      </c>
      <c r="I59" s="299">
        <f>Данные!I67</f>
        <v>61</v>
      </c>
      <c r="J59" s="141">
        <f>Данные!J67</f>
        <v>14</v>
      </c>
      <c r="K59" s="299">
        <f>Данные!K67</f>
        <v>60</v>
      </c>
      <c r="L59" s="141">
        <f>Данные!L67</f>
        <v>43</v>
      </c>
      <c r="M59" s="299">
        <f>Данные!M67</f>
        <v>45</v>
      </c>
      <c r="N59" s="141">
        <f>Данные!N67</f>
        <v>25</v>
      </c>
      <c r="O59" s="299">
        <f>Данные!O67</f>
        <v>40</v>
      </c>
      <c r="P59" s="209">
        <f>Данные!P67</f>
        <v>291</v>
      </c>
      <c r="Q59" s="137">
        <f>Данные!Q67</f>
        <v>1</v>
      </c>
      <c r="R59" s="137">
        <f>Данные!R67</f>
        <v>0.9954722764211289</v>
      </c>
      <c r="S59" s="137">
        <f>Данные!S67</f>
        <v>1</v>
      </c>
      <c r="T59" s="15"/>
    </row>
    <row r="60" spans="1:20" s="20" customFormat="1" ht="15.75" outlineLevel="1">
      <c r="A60" s="210">
        <f t="shared" si="1"/>
        <v>17</v>
      </c>
      <c r="B60" s="137" t="str">
        <f>Данные!B59</f>
        <v>Заланов Никита</v>
      </c>
      <c r="C60" s="141">
        <f>Данные!C59</f>
        <v>2008</v>
      </c>
      <c r="D60" s="141">
        <f>Данные!D59</f>
        <v>0</v>
      </c>
      <c r="E60" s="137" t="str">
        <f>Данные!E59</f>
        <v>г. Гусь-Хрустальный</v>
      </c>
      <c r="F60" s="141" t="str">
        <f>Данные!F59</f>
        <v>20:08.01</v>
      </c>
      <c r="G60" s="299">
        <f>Данные!G59</f>
        <v>69</v>
      </c>
      <c r="H60" s="141">
        <f>Данные!H59</f>
        <v>21</v>
      </c>
      <c r="I60" s="299">
        <f>Данные!I59</f>
        <v>63</v>
      </c>
      <c r="J60" s="141">
        <f>Данные!J59</f>
        <v>24</v>
      </c>
      <c r="K60" s="299">
        <f>Данные!K59</f>
        <v>76</v>
      </c>
      <c r="L60" s="141">
        <f>Данные!L59</f>
        <v>59</v>
      </c>
      <c r="M60" s="299">
        <f>Данные!M59</f>
        <v>64</v>
      </c>
      <c r="N60" s="141">
        <f>Данные!N59</f>
        <v>12</v>
      </c>
      <c r="O60" s="299">
        <f>Данные!O59</f>
        <v>6</v>
      </c>
      <c r="P60" s="209">
        <f>Данные!P59</f>
        <v>278</v>
      </c>
      <c r="Q60" s="137">
        <f>Данные!Q59</f>
        <v>1</v>
      </c>
      <c r="R60" s="137">
        <f>Данные!R59</f>
        <v>0.8475314140463863</v>
      </c>
      <c r="S60" s="137">
        <f>Данные!S59</f>
        <v>9</v>
      </c>
      <c r="T60" s="15"/>
    </row>
    <row r="61" spans="1:20" s="20" customFormat="1" ht="15.75" outlineLevel="1">
      <c r="A61" s="210">
        <f t="shared" si="1"/>
        <v>18</v>
      </c>
      <c r="B61" s="137" t="str">
        <f>Данные!B82</f>
        <v>Сирко Никита </v>
      </c>
      <c r="C61" s="141">
        <f>Данные!C82</f>
        <v>2006</v>
      </c>
      <c r="D61" s="141">
        <f>Данные!D82</f>
        <v>0</v>
      </c>
      <c r="E61" s="137" t="str">
        <f>Данные!E82</f>
        <v>Суздальский р-н</v>
      </c>
      <c r="F61" s="141" t="str">
        <f>Данные!F82</f>
        <v>21:21.01</v>
      </c>
      <c r="G61" s="299">
        <f>Данные!G82</f>
        <v>66</v>
      </c>
      <c r="H61" s="141">
        <f>Данные!H82</f>
        <v>15</v>
      </c>
      <c r="I61" s="299">
        <f>Данные!I82</f>
        <v>60</v>
      </c>
      <c r="J61" s="141">
        <f>Данные!J82</f>
        <v>25</v>
      </c>
      <c r="K61" s="299">
        <f>Данные!K82</f>
        <v>79</v>
      </c>
      <c r="L61" s="141">
        <f>Данные!L82</f>
        <v>48</v>
      </c>
      <c r="M61" s="299">
        <f>Данные!M82</f>
        <v>55</v>
      </c>
      <c r="N61" s="141">
        <f>Данные!N82</f>
        <v>1</v>
      </c>
      <c r="O61" s="299">
        <f>Данные!O82</f>
        <v>0</v>
      </c>
      <c r="P61" s="209">
        <f>Данные!P82</f>
        <v>260</v>
      </c>
      <c r="Q61" s="137">
        <f>Данные!Q82</f>
        <v>1</v>
      </c>
      <c r="R61" s="137">
        <f>Данные!R82</f>
        <v>0.8404208856123836</v>
      </c>
      <c r="S61" s="137">
        <f>Данные!S82</f>
        <v>10</v>
      </c>
      <c r="T61" s="15"/>
    </row>
    <row r="62" spans="1:20" s="20" customFormat="1" ht="15.75" outlineLevel="1">
      <c r="A62" s="210">
        <f t="shared" si="1"/>
        <v>19</v>
      </c>
      <c r="B62" s="137" t="str">
        <f>Данные!B73</f>
        <v>Лукин Архип </v>
      </c>
      <c r="C62" s="141">
        <f>Данные!C73</f>
        <v>2008</v>
      </c>
      <c r="D62" s="141">
        <f>Данные!D73</f>
        <v>0</v>
      </c>
      <c r="E62" s="137" t="str">
        <f>Данные!E73</f>
        <v>Меленковский район</v>
      </c>
      <c r="F62" s="141" t="str">
        <f>Данные!F73</f>
        <v>15:04.01</v>
      </c>
      <c r="G62" s="299">
        <f>Данные!G73</f>
        <v>85</v>
      </c>
      <c r="H62" s="141">
        <f>Данные!H73</f>
        <v>13</v>
      </c>
      <c r="I62" s="299">
        <f>Данные!I73</f>
        <v>47</v>
      </c>
      <c r="J62" s="141">
        <f>Данные!J73</f>
        <v>2</v>
      </c>
      <c r="K62" s="299">
        <f>Данные!K73</f>
        <v>7</v>
      </c>
      <c r="L62" s="141">
        <f>Данные!L73</f>
        <v>48</v>
      </c>
      <c r="M62" s="299">
        <f>Данные!M73</f>
        <v>55</v>
      </c>
      <c r="N62" s="141">
        <f>Данные!N73</f>
        <v>35</v>
      </c>
      <c r="O62" s="299">
        <f>Данные!O73</f>
        <v>65</v>
      </c>
      <c r="P62" s="209">
        <f>Данные!P73</f>
        <v>259</v>
      </c>
      <c r="Q62" s="137">
        <f>Данные!Q73</f>
        <v>1</v>
      </c>
      <c r="R62" s="137">
        <f>Данные!R73</f>
        <v>0.3286021101809887</v>
      </c>
      <c r="S62" s="137">
        <f>Данные!S73</f>
        <v>26</v>
      </c>
      <c r="T62" s="15"/>
    </row>
    <row r="63" spans="1:20" s="20" customFormat="1" ht="15.75" outlineLevel="1">
      <c r="A63" s="210">
        <f t="shared" si="1"/>
        <v>20</v>
      </c>
      <c r="B63" s="137" t="str">
        <f>Данные!B80</f>
        <v>Лихачев Илья</v>
      </c>
      <c r="C63" s="141">
        <f>Данные!C80</f>
        <v>2006</v>
      </c>
      <c r="D63" s="141">
        <f>Данные!D80</f>
        <v>0</v>
      </c>
      <c r="E63" s="137" t="str">
        <f>Данные!E80</f>
        <v>Судогодский р-н</v>
      </c>
      <c r="F63" s="141" t="str">
        <f>Данные!F80</f>
        <v>33:13.01</v>
      </c>
      <c r="G63" s="299">
        <f>Данные!G80</f>
        <v>0</v>
      </c>
      <c r="H63" s="141">
        <f>Данные!H80</f>
        <v>16</v>
      </c>
      <c r="I63" s="299">
        <f>Данные!I80</f>
        <v>61</v>
      </c>
      <c r="J63" s="141">
        <f>Данные!J80</f>
        <v>16</v>
      </c>
      <c r="K63" s="299">
        <f>Данные!K80</f>
        <v>62</v>
      </c>
      <c r="L63" s="141">
        <f>Данные!L80</f>
        <v>44</v>
      </c>
      <c r="M63" s="299">
        <f>Данные!M80</f>
        <v>47</v>
      </c>
      <c r="N63" s="141">
        <f>Данные!N80</f>
        <v>46</v>
      </c>
      <c r="O63" s="299">
        <f>Данные!O80</f>
        <v>87</v>
      </c>
      <c r="P63" s="209">
        <f>Данные!P80</f>
        <v>257</v>
      </c>
      <c r="Q63" s="137">
        <f>Данные!Q80</f>
        <v>1</v>
      </c>
      <c r="R63" s="137">
        <f>Данные!R80</f>
        <v>0.9147010108350523</v>
      </c>
      <c r="S63" s="137">
        <f>Данные!S80</f>
        <v>5</v>
      </c>
      <c r="T63" s="15"/>
    </row>
    <row r="64" spans="1:20" s="20" customFormat="1" ht="15.75" outlineLevel="1">
      <c r="A64" s="210">
        <f t="shared" si="1"/>
        <v>21</v>
      </c>
      <c r="B64" s="137" t="str">
        <f>Данные!B62</f>
        <v>Грездов Кирилл</v>
      </c>
      <c r="C64" s="141">
        <f>Данные!C62</f>
        <v>2007</v>
      </c>
      <c r="D64" s="141">
        <f>Данные!D62</f>
        <v>0</v>
      </c>
      <c r="E64" s="137" t="str">
        <f>Данные!E62</f>
        <v>Гороховецкий район</v>
      </c>
      <c r="F64" s="141" t="str">
        <f>Данные!F62</f>
        <v>23:58.01</v>
      </c>
      <c r="G64" s="299">
        <f>Данные!G62</f>
        <v>59</v>
      </c>
      <c r="H64" s="141">
        <f>Данные!H62</f>
        <v>16</v>
      </c>
      <c r="I64" s="299">
        <f>Данные!I62</f>
        <v>61</v>
      </c>
      <c r="J64" s="141">
        <f>Данные!J62</f>
        <v>16</v>
      </c>
      <c r="K64" s="299">
        <f>Данные!K62</f>
        <v>62</v>
      </c>
      <c r="L64" s="141">
        <f>Данные!L62</f>
        <v>32</v>
      </c>
      <c r="M64" s="299">
        <f>Данные!M62</f>
        <v>17</v>
      </c>
      <c r="N64" s="141">
        <f>Данные!N62</f>
        <v>25</v>
      </c>
      <c r="O64" s="299">
        <f>Данные!O62</f>
        <v>40</v>
      </c>
      <c r="P64" s="209">
        <f>Данные!P62</f>
        <v>239</v>
      </c>
      <c r="Q64" s="137">
        <f>Данные!Q62</f>
        <v>1</v>
      </c>
      <c r="R64" s="137">
        <f>Данные!R62</f>
        <v>0.6675446915770016</v>
      </c>
      <c r="S64" s="137">
        <f>Данные!S62</f>
        <v>14</v>
      </c>
      <c r="T64" s="15"/>
    </row>
    <row r="65" spans="1:20" s="20" customFormat="1" ht="15.75" outlineLevel="1">
      <c r="A65" s="210">
        <f t="shared" si="1"/>
        <v>22</v>
      </c>
      <c r="B65" s="137" t="str">
        <f>Данные!B81</f>
        <v>Афанасьев Денис</v>
      </c>
      <c r="C65" s="141">
        <f>Данные!C81</f>
        <v>2007</v>
      </c>
      <c r="D65" s="141">
        <f>Данные!D81</f>
        <v>0</v>
      </c>
      <c r="E65" s="137" t="str">
        <f>Данные!E81</f>
        <v>Судогодский р-н</v>
      </c>
      <c r="F65" s="141">
        <f>Данные!F81</f>
        <v>0</v>
      </c>
      <c r="G65" s="299">
        <f>Данные!G81</f>
        <v>0</v>
      </c>
      <c r="H65" s="141">
        <f>Данные!H81</f>
        <v>13</v>
      </c>
      <c r="I65" s="299">
        <f>Данные!I81</f>
        <v>47</v>
      </c>
      <c r="J65" s="141">
        <f>Данные!J81</f>
        <v>19</v>
      </c>
      <c r="K65" s="299">
        <f>Данные!K81</f>
        <v>65</v>
      </c>
      <c r="L65" s="141">
        <f>Данные!L81</f>
        <v>48</v>
      </c>
      <c r="M65" s="299">
        <f>Данные!M81</f>
        <v>55</v>
      </c>
      <c r="N65" s="141">
        <f>Данные!N81</f>
        <v>38</v>
      </c>
      <c r="O65" s="299">
        <f>Данные!O81</f>
        <v>71</v>
      </c>
      <c r="P65" s="209">
        <f>Данные!P81</f>
        <v>238</v>
      </c>
      <c r="Q65" s="137">
        <f>Данные!Q81</f>
        <v>1</v>
      </c>
      <c r="R65" s="137">
        <f>Данные!R81</f>
        <v>0.9128228302639982</v>
      </c>
      <c r="S65" s="137">
        <f>Данные!S81</f>
        <v>6</v>
      </c>
      <c r="T65" s="15"/>
    </row>
    <row r="66" spans="1:20" s="20" customFormat="1" ht="15.75" outlineLevel="1">
      <c r="A66" s="210">
        <f t="shared" si="1"/>
        <v>23</v>
      </c>
      <c r="B66" s="137" t="str">
        <f>Данные!B58</f>
        <v>Абрамов Данила</v>
      </c>
      <c r="C66" s="141">
        <f>Данные!C58</f>
        <v>2006</v>
      </c>
      <c r="D66" s="141">
        <f>Данные!D58</f>
        <v>0</v>
      </c>
      <c r="E66" s="137" t="str">
        <f>Данные!E58</f>
        <v>г. Гусь-Хрустальный</v>
      </c>
      <c r="F66" s="141" t="str">
        <f>Данные!F58</f>
        <v>33:47.01</v>
      </c>
      <c r="G66" s="299">
        <f>Данные!G58</f>
        <v>0</v>
      </c>
      <c r="H66" s="141">
        <f>Данные!H58</f>
        <v>18</v>
      </c>
      <c r="I66" s="299">
        <f>Данные!I58</f>
        <v>62</v>
      </c>
      <c r="J66" s="141">
        <f>Данные!J58</f>
        <v>17</v>
      </c>
      <c r="K66" s="299">
        <f>Данные!K58</f>
        <v>63</v>
      </c>
      <c r="L66" s="141">
        <f>Данные!L58</f>
        <v>56</v>
      </c>
      <c r="M66" s="299">
        <f>Данные!M58</f>
        <v>63</v>
      </c>
      <c r="N66" s="141">
        <f>Данные!N58</f>
        <v>20</v>
      </c>
      <c r="O66" s="299">
        <f>Данные!O58</f>
        <v>32</v>
      </c>
      <c r="P66" s="209">
        <f>Данные!P58</f>
        <v>220</v>
      </c>
      <c r="Q66" s="137">
        <f>Данные!Q58</f>
        <v>1</v>
      </c>
      <c r="R66" s="137">
        <f>Данные!R58</f>
        <v>0.38478943383758024</v>
      </c>
      <c r="S66" s="137">
        <f>Данные!S58</f>
        <v>23</v>
      </c>
      <c r="T66" s="15"/>
    </row>
    <row r="67" spans="1:20" s="20" customFormat="1" ht="15.75" outlineLevel="1">
      <c r="A67" s="210">
        <f t="shared" si="1"/>
        <v>24</v>
      </c>
      <c r="B67" s="137" t="str">
        <f>Данные!B76</f>
        <v>Грибанов Александр</v>
      </c>
      <c r="C67" s="141">
        <f>Данные!C76</f>
        <v>2007</v>
      </c>
      <c r="D67" s="141">
        <f>Данные!D76</f>
        <v>0</v>
      </c>
      <c r="E67" s="137" t="str">
        <f>Данные!E76</f>
        <v>Петушинский район</v>
      </c>
      <c r="F67" s="141" t="str">
        <f>Данные!F76</f>
        <v>30:04.01</v>
      </c>
      <c r="G67" s="299">
        <f>Данные!G76</f>
        <v>0</v>
      </c>
      <c r="H67" s="141">
        <f>Данные!H76</f>
        <v>17</v>
      </c>
      <c r="I67" s="299">
        <f>Данные!I76</f>
        <v>61</v>
      </c>
      <c r="J67" s="141">
        <f>Данные!J76</f>
        <v>19</v>
      </c>
      <c r="K67" s="299">
        <f>Данные!K76</f>
        <v>65</v>
      </c>
      <c r="L67" s="141">
        <f>Данные!L76</f>
        <v>50</v>
      </c>
      <c r="M67" s="299">
        <f>Данные!M76</f>
        <v>59</v>
      </c>
      <c r="N67" s="141">
        <f>Данные!N76</f>
        <v>16</v>
      </c>
      <c r="O67" s="299">
        <f>Данные!O76</f>
        <v>21</v>
      </c>
      <c r="P67" s="209">
        <f>Данные!P76</f>
        <v>206</v>
      </c>
      <c r="Q67" s="137">
        <f>Данные!Q76</f>
        <v>1</v>
      </c>
      <c r="R67" s="137">
        <f>Данные!R76</f>
        <v>0.8874581299127199</v>
      </c>
      <c r="S67" s="137">
        <f>Данные!S76</f>
        <v>8</v>
      </c>
      <c r="T67" s="15"/>
    </row>
    <row r="68" spans="1:20" s="20" customFormat="1" ht="15.75" outlineLevel="1">
      <c r="A68" s="210">
        <f t="shared" si="1"/>
        <v>25</v>
      </c>
      <c r="B68" s="137" t="str">
        <f>Данные!B83</f>
        <v>Бородин Олег</v>
      </c>
      <c r="C68" s="141">
        <f>Данные!C83</f>
        <v>2007</v>
      </c>
      <c r="D68" s="141">
        <f>Данные!D83</f>
        <v>0</v>
      </c>
      <c r="E68" s="137" t="str">
        <f>Данные!E83</f>
        <v>Суздальский р-н</v>
      </c>
      <c r="F68" s="141" t="str">
        <f>Данные!F83</f>
        <v>25:17.01</v>
      </c>
      <c r="G68" s="299">
        <f>Данные!G83</f>
        <v>46</v>
      </c>
      <c r="H68" s="141">
        <f>Данные!H83</f>
        <v>5</v>
      </c>
      <c r="I68" s="299">
        <f>Данные!I83</f>
        <v>14</v>
      </c>
      <c r="J68" s="141">
        <f>Данные!J83</f>
        <v>20</v>
      </c>
      <c r="K68" s="299">
        <f>Данные!K83</f>
        <v>66</v>
      </c>
      <c r="L68" s="141">
        <f>Данные!L83</f>
        <v>47</v>
      </c>
      <c r="M68" s="299">
        <f>Данные!M83</f>
        <v>53</v>
      </c>
      <c r="N68" s="141">
        <f>Данные!N83</f>
        <v>4</v>
      </c>
      <c r="O68" s="299">
        <f>Данные!O83</f>
        <v>0</v>
      </c>
      <c r="P68" s="209">
        <f>Данные!P83</f>
        <v>179</v>
      </c>
      <c r="Q68" s="137">
        <f>Данные!Q83</f>
        <v>1</v>
      </c>
      <c r="R68" s="137">
        <f>Данные!R83</f>
        <v>0.0946149271248774</v>
      </c>
      <c r="S68" s="137">
        <f>Данные!S83</f>
        <v>32</v>
      </c>
      <c r="T68" s="15"/>
    </row>
    <row r="69" spans="1:20" s="20" customFormat="1" ht="15.75" outlineLevel="1">
      <c r="A69" s="210">
        <f t="shared" si="1"/>
        <v>26</v>
      </c>
      <c r="B69" s="137" t="str">
        <f>Данные!B63</f>
        <v>Калин Никита</v>
      </c>
      <c r="C69" s="141">
        <f>Данные!C63</f>
        <v>2008</v>
      </c>
      <c r="D69" s="141">
        <f>Данные!D63</f>
        <v>0</v>
      </c>
      <c r="E69" s="137" t="str">
        <f>Данные!E63</f>
        <v>Гороховецкий район</v>
      </c>
      <c r="F69" s="141">
        <f>Данные!F63</f>
        <v>0</v>
      </c>
      <c r="G69" s="299">
        <f>Данные!G63</f>
        <v>0</v>
      </c>
      <c r="H69" s="141">
        <f>Данные!H63</f>
        <v>3</v>
      </c>
      <c r="I69" s="299">
        <f>Данные!I63</f>
        <v>8</v>
      </c>
      <c r="J69" s="141">
        <f>Данные!J63</f>
        <v>14</v>
      </c>
      <c r="K69" s="299">
        <f>Данные!K63</f>
        <v>60</v>
      </c>
      <c r="L69" s="141">
        <f>Данные!L63</f>
        <v>52</v>
      </c>
      <c r="M69" s="299">
        <f>Данные!M63</f>
        <v>61</v>
      </c>
      <c r="N69" s="141">
        <f>Данные!N63</f>
        <v>0</v>
      </c>
      <c r="O69" s="299">
        <f>Данные!O63</f>
        <v>0</v>
      </c>
      <c r="P69" s="209">
        <f>Данные!P63</f>
        <v>129</v>
      </c>
      <c r="Q69" s="137">
        <f>Данные!Q63</f>
        <v>1</v>
      </c>
      <c r="R69" s="137">
        <f>Данные!R63</f>
        <v>0.48869436002979705</v>
      </c>
      <c r="S69" s="137">
        <f>Данные!S63</f>
        <v>17</v>
      </c>
      <c r="T69" s="15"/>
    </row>
    <row r="70" spans="1:20" s="20" customFormat="1" ht="15.75" outlineLevel="1">
      <c r="A70" s="210">
        <f t="shared" si="1"/>
        <v>27</v>
      </c>
      <c r="B70" s="137" t="str">
        <f>Данные!B77</f>
        <v>Архипов Владимир</v>
      </c>
      <c r="C70" s="141">
        <f>Данные!C77</f>
        <v>2007</v>
      </c>
      <c r="D70" s="141">
        <f>Данные!D77</f>
        <v>0</v>
      </c>
      <c r="E70" s="137" t="str">
        <f>Данные!E77</f>
        <v>Петушинский район</v>
      </c>
      <c r="F70" s="141" t="str">
        <f>Данные!F77</f>
        <v>29:28.01</v>
      </c>
      <c r="G70" s="299">
        <f>Данные!G77</f>
        <v>0</v>
      </c>
      <c r="H70" s="141">
        <f>Данные!H77</f>
        <v>0</v>
      </c>
      <c r="I70" s="299">
        <f>Данные!I77</f>
        <v>0</v>
      </c>
      <c r="J70" s="141">
        <f>Данные!J77</f>
        <v>-1</v>
      </c>
      <c r="K70" s="299">
        <f>Данные!K77</f>
        <v>0</v>
      </c>
      <c r="L70" s="141">
        <f>Данные!L77</f>
        <v>18</v>
      </c>
      <c r="M70" s="299">
        <f>Данные!M77</f>
        <v>0</v>
      </c>
      <c r="N70" s="141">
        <f>Данные!N77</f>
        <v>10</v>
      </c>
      <c r="O70" s="299">
        <f>Данные!O77</f>
        <v>0</v>
      </c>
      <c r="P70" s="209">
        <f>Данные!P77</f>
        <v>0</v>
      </c>
      <c r="Q70" s="137">
        <f>Данные!Q77</f>
        <v>1</v>
      </c>
      <c r="R70" s="137">
        <f>Данные!R77</f>
        <v>0.07668358819604404</v>
      </c>
      <c r="S70" s="137">
        <f>Данные!S77</f>
        <v>33</v>
      </c>
      <c r="T70" s="15"/>
    </row>
    <row r="71" spans="1:20" s="20" customFormat="1" ht="15" outlineLevel="1">
      <c r="A71" s="157"/>
      <c r="B71" s="191" t="s">
        <v>81</v>
      </c>
      <c r="C71" s="190"/>
      <c r="D71" s="190"/>
      <c r="E71" s="18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"/>
    </row>
    <row r="72" spans="1:20" s="20" customFormat="1" ht="15.75" outlineLevel="1">
      <c r="A72" s="157"/>
      <c r="B72" s="137" t="str">
        <f>Данные!B181</f>
        <v>Болотов Даниил </v>
      </c>
      <c r="C72" s="141">
        <f>Данные!C181</f>
        <v>2007</v>
      </c>
      <c r="D72" s="141">
        <f>Данные!D181</f>
        <v>0</v>
      </c>
      <c r="E72" s="137" t="str">
        <f>Данные!E181</f>
        <v>г. Ковров</v>
      </c>
      <c r="F72" s="141" t="str">
        <f>Данные!F181</f>
        <v>15:50.01</v>
      </c>
      <c r="G72" s="299">
        <f>Данные!G181</f>
        <v>82</v>
      </c>
      <c r="H72" s="141">
        <f>Данные!H181</f>
        <v>24</v>
      </c>
      <c r="I72" s="299">
        <f>Данные!I181</f>
        <v>65</v>
      </c>
      <c r="J72" s="141">
        <f>Данные!J181</f>
        <v>28</v>
      </c>
      <c r="K72" s="299">
        <f>Данные!K181</f>
        <v>90</v>
      </c>
      <c r="L72" s="141">
        <f>Данные!L181</f>
        <v>54</v>
      </c>
      <c r="M72" s="299">
        <f>Данные!M181</f>
        <v>62</v>
      </c>
      <c r="N72" s="141">
        <f>Данные!N181</f>
        <v>32</v>
      </c>
      <c r="O72" s="299">
        <f>Данные!O181</f>
        <v>62</v>
      </c>
      <c r="P72" s="209">
        <f>Данные!P181</f>
        <v>361</v>
      </c>
      <c r="Q72" s="137" t="e">
        <f>Данные!#REF!</f>
        <v>#REF!</v>
      </c>
      <c r="R72" s="137" t="e">
        <f>Данные!#REF!</f>
        <v>#REF!</v>
      </c>
      <c r="S72" s="137" t="e">
        <f>Данные!#REF!</f>
        <v>#REF!</v>
      </c>
      <c r="T72" s="15"/>
    </row>
    <row r="73" spans="1:20" s="20" customFormat="1" ht="15.75" outlineLevel="1">
      <c r="A73" s="157"/>
      <c r="B73" s="137" t="str">
        <f>Данные!B180</f>
        <v>Герасимов Александр </v>
      </c>
      <c r="C73" s="141">
        <f>Данные!C180</f>
        <v>2008</v>
      </c>
      <c r="D73" s="141">
        <f>Данные!D180</f>
        <v>0</v>
      </c>
      <c r="E73" s="137" t="str">
        <f>Данные!E180</f>
        <v>Суздальский р-н</v>
      </c>
      <c r="F73" s="141">
        <f>Данные!F180</f>
        <v>0</v>
      </c>
      <c r="G73" s="299">
        <f>Данные!G180</f>
        <v>0</v>
      </c>
      <c r="H73" s="141">
        <f>Данные!H180</f>
        <v>13</v>
      </c>
      <c r="I73" s="299">
        <f>Данные!I180</f>
        <v>47</v>
      </c>
      <c r="J73" s="141">
        <f>Данные!J180</f>
        <v>9</v>
      </c>
      <c r="K73" s="299">
        <f>Данные!K180</f>
        <v>43</v>
      </c>
      <c r="L73" s="141">
        <f>Данные!L180</f>
        <v>42</v>
      </c>
      <c r="M73" s="299">
        <f>Данные!M180</f>
        <v>43</v>
      </c>
      <c r="N73" s="141">
        <f>Данные!N180</f>
        <v>4</v>
      </c>
      <c r="O73" s="299">
        <f>Данные!O180</f>
        <v>0</v>
      </c>
      <c r="P73" s="209">
        <f>Данные!P180</f>
        <v>133</v>
      </c>
      <c r="Q73" s="137" t="e">
        <f>Данные!#REF!</f>
        <v>#REF!</v>
      </c>
      <c r="R73" s="137" t="e">
        <f>Данные!#REF!</f>
        <v>#REF!</v>
      </c>
      <c r="S73" s="137" t="e">
        <f>Данные!#REF!</f>
        <v>#REF!</v>
      </c>
      <c r="T73" s="15"/>
    </row>
    <row r="74" spans="1:24" s="16" customFormat="1" ht="12.75">
      <c r="A74" s="39"/>
      <c r="B74" s="40"/>
      <c r="C74" s="37"/>
      <c r="D74" s="37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19"/>
      <c r="R74" s="19"/>
      <c r="S74" s="19"/>
      <c r="T74" s="15"/>
      <c r="U74" s="15"/>
      <c r="V74" s="15"/>
      <c r="W74" s="15"/>
      <c r="X74" s="15"/>
    </row>
    <row r="75" spans="1:17" s="15" customFormat="1" ht="19.5" customHeight="1">
      <c r="A75" s="14"/>
      <c r="B75" s="300" t="s">
        <v>898</v>
      </c>
      <c r="C75" s="46"/>
      <c r="D75" s="46"/>
      <c r="E75" s="46"/>
      <c r="F75" s="158">
        <f>COUNT(Q78:Q105)</f>
        <v>27</v>
      </c>
      <c r="G75" s="180" t="s">
        <v>32</v>
      </c>
      <c r="H75" s="61"/>
      <c r="I75" s="180" t="s">
        <v>32</v>
      </c>
      <c r="J75" s="61"/>
      <c r="K75" s="180" t="s">
        <v>32</v>
      </c>
      <c r="L75" s="61"/>
      <c r="M75" s="180" t="s">
        <v>32</v>
      </c>
      <c r="N75" s="125"/>
      <c r="O75" s="180" t="s">
        <v>32</v>
      </c>
      <c r="P75" s="14"/>
      <c r="Q75" s="33"/>
    </row>
    <row r="76" spans="1:19" s="20" customFormat="1" ht="26.25" customHeight="1" outlineLevel="1">
      <c r="A76" s="315" t="s">
        <v>15</v>
      </c>
      <c r="B76" s="318" t="s">
        <v>47</v>
      </c>
      <c r="C76" s="315" t="s">
        <v>14</v>
      </c>
      <c r="D76" s="318" t="s">
        <v>2</v>
      </c>
      <c r="E76" s="315" t="s">
        <v>25</v>
      </c>
      <c r="F76" s="322" t="s">
        <v>34</v>
      </c>
      <c r="G76" s="323"/>
      <c r="H76" s="320" t="s">
        <v>42</v>
      </c>
      <c r="I76" s="321"/>
      <c r="J76" s="320" t="s">
        <v>36</v>
      </c>
      <c r="K76" s="321"/>
      <c r="L76" s="320" t="s">
        <v>37</v>
      </c>
      <c r="M76" s="321"/>
      <c r="N76" s="320" t="s">
        <v>43</v>
      </c>
      <c r="O76" s="321"/>
      <c r="P76" s="315" t="s">
        <v>19</v>
      </c>
      <c r="Q76" s="34"/>
      <c r="R76" s="22" t="s">
        <v>3</v>
      </c>
      <c r="S76" s="15"/>
    </row>
    <row r="77" spans="1:19" s="20" customFormat="1" ht="12.75" outlineLevel="1">
      <c r="A77" s="317"/>
      <c r="B77" s="324"/>
      <c r="C77" s="317"/>
      <c r="D77" s="325"/>
      <c r="E77" s="331"/>
      <c r="F77" s="74" t="s">
        <v>1</v>
      </c>
      <c r="G77" s="156" t="s">
        <v>0</v>
      </c>
      <c r="H77" s="74" t="s">
        <v>1</v>
      </c>
      <c r="I77" s="156" t="s">
        <v>0</v>
      </c>
      <c r="J77" s="74" t="s">
        <v>1</v>
      </c>
      <c r="K77" s="156" t="s">
        <v>0</v>
      </c>
      <c r="L77" s="74" t="s">
        <v>1</v>
      </c>
      <c r="M77" s="156" t="s">
        <v>0</v>
      </c>
      <c r="N77" s="12" t="s">
        <v>1</v>
      </c>
      <c r="O77" s="156" t="s">
        <v>0</v>
      </c>
      <c r="P77" s="316"/>
      <c r="Q77" s="35"/>
      <c r="R77" s="22"/>
      <c r="S77" s="15"/>
    </row>
    <row r="78" spans="1:20" s="20" customFormat="1" ht="15.75" outlineLevel="1">
      <c r="A78" s="210">
        <f>RANK(P78,$P$78:$P$103)</f>
        <v>1</v>
      </c>
      <c r="B78" s="314" t="str">
        <f>Данные!B98</f>
        <v>Константинова Арина</v>
      </c>
      <c r="C78" s="141">
        <f>Данные!C98</f>
        <v>2008</v>
      </c>
      <c r="D78" s="141">
        <f>Данные!D98</f>
        <v>0</v>
      </c>
      <c r="E78" s="137" t="str">
        <f>Данные!E98</f>
        <v>Вязниковский район</v>
      </c>
      <c r="F78" s="141" t="str">
        <f>Данные!F98</f>
        <v>09:18.00</v>
      </c>
      <c r="G78" s="299">
        <f>Данные!G98</f>
        <v>100</v>
      </c>
      <c r="H78" s="141">
        <f>Данные!H98</f>
        <v>129</v>
      </c>
      <c r="I78" s="299">
        <f>Данные!I98</f>
        <v>100</v>
      </c>
      <c r="J78" s="141">
        <f>Данные!J98</f>
        <v>27</v>
      </c>
      <c r="K78" s="299">
        <f>Данные!K98</f>
        <v>70</v>
      </c>
      <c r="L78" s="141">
        <f>Данные!L98</f>
        <v>50</v>
      </c>
      <c r="M78" s="299">
        <f>Данные!M98</f>
        <v>63</v>
      </c>
      <c r="N78" s="141">
        <f>Данные!N98</f>
        <v>45</v>
      </c>
      <c r="O78" s="299">
        <f>Данные!O98</f>
        <v>85</v>
      </c>
      <c r="P78" s="209">
        <f>Данные!P98</f>
        <v>418</v>
      </c>
      <c r="Q78" s="137">
        <f>Данные!Q98</f>
        <v>1</v>
      </c>
      <c r="R78" s="137">
        <f>Данные!R98</f>
        <v>0.12808182042046679</v>
      </c>
      <c r="S78" s="137">
        <f>Данные!S98</f>
        <v>29</v>
      </c>
      <c r="T78"/>
    </row>
    <row r="79" spans="1:20" s="20" customFormat="1" ht="15.75" outlineLevel="1">
      <c r="A79" s="210">
        <f>RANK(P79,$P$78:$P$103)</f>
        <v>2</v>
      </c>
      <c r="B79" s="314" t="str">
        <f>Данные!B104</f>
        <v>Маслакова Августа </v>
      </c>
      <c r="C79" s="141">
        <f>Данные!C104</f>
        <v>2009</v>
      </c>
      <c r="D79" s="141">
        <f>Данные!D104</f>
        <v>0</v>
      </c>
      <c r="E79" s="137" t="str">
        <f>Данные!E104</f>
        <v>г. Ковров</v>
      </c>
      <c r="F79" s="141" t="str">
        <f>Данные!F104</f>
        <v>09:00.01</v>
      </c>
      <c r="G79" s="299">
        <f>Данные!G104</f>
        <v>100</v>
      </c>
      <c r="H79" s="141">
        <f>Данные!H104</f>
        <v>64</v>
      </c>
      <c r="I79" s="299">
        <f>Данные!I104</f>
        <v>75</v>
      </c>
      <c r="J79" s="141">
        <f>Данные!J104</f>
        <v>31</v>
      </c>
      <c r="K79" s="299">
        <f>Данные!K104</f>
        <v>76</v>
      </c>
      <c r="L79" s="141">
        <f>Данные!L104</f>
        <v>49</v>
      </c>
      <c r="M79" s="299">
        <f>Данные!M104</f>
        <v>63</v>
      </c>
      <c r="N79" s="141">
        <f>Данные!N104</f>
        <v>47</v>
      </c>
      <c r="O79" s="299">
        <f>Данные!O104</f>
        <v>90</v>
      </c>
      <c r="P79" s="209">
        <f>Данные!P104</f>
        <v>404</v>
      </c>
      <c r="Q79" s="137">
        <f>Данные!Q104</f>
        <v>1</v>
      </c>
      <c r="R79" s="137">
        <f>Данные!R104</f>
        <v>0.2767185088239713</v>
      </c>
      <c r="S79" s="137">
        <f>Данные!S104</f>
        <v>24</v>
      </c>
      <c r="T79"/>
    </row>
    <row r="80" spans="1:20" s="20" customFormat="1" ht="15.75" outlineLevel="1">
      <c r="A80" s="210">
        <v>3</v>
      </c>
      <c r="B80" s="314" t="str">
        <f>Данные!B99</f>
        <v>Волкова Карина</v>
      </c>
      <c r="C80" s="141">
        <f>Данные!C99</f>
        <v>2008</v>
      </c>
      <c r="D80" s="141">
        <f>Данные!D99</f>
        <v>0</v>
      </c>
      <c r="E80" s="137" t="str">
        <f>Данные!E99</f>
        <v>Вязниковский район</v>
      </c>
      <c r="F80" s="141" t="str">
        <f>Данные!F99</f>
        <v>09:45.01</v>
      </c>
      <c r="G80" s="299">
        <f>Данные!G99</f>
        <v>100</v>
      </c>
      <c r="H80" s="141">
        <f>Данные!H99</f>
        <v>77</v>
      </c>
      <c r="I80" s="299">
        <f>Данные!I99</f>
        <v>81</v>
      </c>
      <c r="J80" s="141">
        <f>Данные!J99</f>
        <v>20</v>
      </c>
      <c r="K80" s="299">
        <f>Данные!K99</f>
        <v>63</v>
      </c>
      <c r="L80" s="141">
        <f>Данные!L99</f>
        <v>60</v>
      </c>
      <c r="M80" s="299">
        <f>Данные!M99</f>
        <v>70</v>
      </c>
      <c r="N80" s="141">
        <f>Данные!N99</f>
        <v>47</v>
      </c>
      <c r="O80" s="299">
        <f>Данные!O99</f>
        <v>90</v>
      </c>
      <c r="P80" s="209">
        <f>Данные!P99</f>
        <v>404</v>
      </c>
      <c r="Q80" s="137">
        <f>Данные!Q99</f>
        <v>1</v>
      </c>
      <c r="R80" s="137">
        <f>Данные!R99</f>
        <v>0.8432389649387161</v>
      </c>
      <c r="S80" s="137">
        <f>Данные!S99</f>
        <v>8</v>
      </c>
      <c r="T80"/>
    </row>
    <row r="81" spans="1:20" s="20" customFormat="1" ht="15.75" outlineLevel="1">
      <c r="A81" s="210">
        <f aca="true" t="shared" si="2" ref="A81:A103">RANK(P81,$P$78:$P$103)</f>
        <v>4</v>
      </c>
      <c r="B81" s="137" t="str">
        <f>Данные!B105</f>
        <v>Карпова София </v>
      </c>
      <c r="C81" s="141">
        <f>Данные!C105</f>
        <v>2009</v>
      </c>
      <c r="D81" s="141">
        <f>Данные!D105</f>
        <v>0</v>
      </c>
      <c r="E81" s="137" t="str">
        <f>Данные!E105</f>
        <v>г. Ковров</v>
      </c>
      <c r="F81" s="141" t="str">
        <f>Данные!F105</f>
        <v>10:28.01</v>
      </c>
      <c r="G81" s="299">
        <f>Данные!G105</f>
        <v>96</v>
      </c>
      <c r="H81" s="141">
        <f>Данные!H105</f>
        <v>82</v>
      </c>
      <c r="I81" s="299">
        <f>Данные!I105</f>
        <v>84</v>
      </c>
      <c r="J81" s="141">
        <f>Данные!J105</f>
        <v>26</v>
      </c>
      <c r="K81" s="299">
        <f>Данные!K105</f>
        <v>69</v>
      </c>
      <c r="L81" s="141">
        <f>Данные!L105</f>
        <v>47</v>
      </c>
      <c r="M81" s="299">
        <f>Данные!M105</f>
        <v>62</v>
      </c>
      <c r="N81" s="141">
        <f>Данные!N105</f>
        <v>45</v>
      </c>
      <c r="O81" s="299">
        <f>Данные!O105</f>
        <v>85</v>
      </c>
      <c r="P81" s="209">
        <f>Данные!P105</f>
        <v>396</v>
      </c>
      <c r="Q81" s="137">
        <f>Данные!Q105</f>
        <v>1</v>
      </c>
      <c r="R81" s="137">
        <f>Данные!R105</f>
        <v>0.9467743516817273</v>
      </c>
      <c r="S81" s="137">
        <f>Данные!S105</f>
        <v>1</v>
      </c>
      <c r="T81"/>
    </row>
    <row r="82" spans="1:20" s="20" customFormat="1" ht="15.75" outlineLevel="1">
      <c r="A82" s="210">
        <f t="shared" si="2"/>
        <v>5</v>
      </c>
      <c r="B82" s="137" t="str">
        <f>Данные!B115</f>
        <v>Чирва Алена </v>
      </c>
      <c r="C82" s="141">
        <f>Данные!C115</f>
        <v>2009</v>
      </c>
      <c r="D82" s="141">
        <f>Данные!D115</f>
        <v>0</v>
      </c>
      <c r="E82" s="137" t="str">
        <f>Данные!E115</f>
        <v>Кольчугинский район</v>
      </c>
      <c r="F82" s="141" t="str">
        <f>Данные!F115</f>
        <v>10:58.01</v>
      </c>
      <c r="G82" s="299">
        <f>Данные!G115</f>
        <v>93</v>
      </c>
      <c r="H82" s="141">
        <f>Данные!H115</f>
        <v>82</v>
      </c>
      <c r="I82" s="299">
        <f>Данные!I115</f>
        <v>84</v>
      </c>
      <c r="J82" s="141">
        <f>Данные!J115</f>
        <v>33</v>
      </c>
      <c r="K82" s="299">
        <f>Данные!K115</f>
        <v>80</v>
      </c>
      <c r="L82" s="141">
        <f>Данные!L115</f>
        <v>39</v>
      </c>
      <c r="M82" s="299">
        <f>Данные!M115</f>
        <v>49</v>
      </c>
      <c r="N82" s="141">
        <f>Данные!N115</f>
        <v>45</v>
      </c>
      <c r="O82" s="299">
        <f>Данные!O115</f>
        <v>85</v>
      </c>
      <c r="P82" s="209">
        <f>Данные!P115</f>
        <v>391</v>
      </c>
      <c r="Q82" s="137">
        <f>Данные!Q115</f>
        <v>1</v>
      </c>
      <c r="R82" s="137">
        <f>Данные!R115</f>
        <v>0.3710514584177347</v>
      </c>
      <c r="S82" s="137">
        <f>Данные!S115</f>
        <v>21</v>
      </c>
      <c r="T82"/>
    </row>
    <row r="83" spans="1:20" s="20" customFormat="1" ht="15.75" outlineLevel="1">
      <c r="A83" s="210">
        <f t="shared" si="2"/>
        <v>6</v>
      </c>
      <c r="B83" s="137" t="str">
        <f>Данные!B108</f>
        <v>Сокирка Надежда</v>
      </c>
      <c r="C83" s="141">
        <f>Данные!C108</f>
        <v>2009</v>
      </c>
      <c r="D83" s="141">
        <f>Данные!D108</f>
        <v>0</v>
      </c>
      <c r="E83" s="137" t="str">
        <f>Данные!E108</f>
        <v>Гусь-Хрустальный р-н</v>
      </c>
      <c r="F83" s="141" t="str">
        <f>Данные!F108</f>
        <v>11:08.01</v>
      </c>
      <c r="G83" s="299">
        <f>Данные!G108</f>
        <v>92</v>
      </c>
      <c r="H83" s="141">
        <f>Данные!H108</f>
        <v>51</v>
      </c>
      <c r="I83" s="299">
        <f>Данные!I108</f>
        <v>70</v>
      </c>
      <c r="J83" s="141">
        <f>Данные!J108</f>
        <v>22</v>
      </c>
      <c r="K83" s="299">
        <f>Данные!K108</f>
        <v>65</v>
      </c>
      <c r="L83" s="141">
        <f>Данные!L108</f>
        <v>65</v>
      </c>
      <c r="M83" s="299">
        <f>Данные!M108</f>
        <v>75</v>
      </c>
      <c r="N83" s="141">
        <f>Данные!N108</f>
        <v>45</v>
      </c>
      <c r="O83" s="299">
        <f>Данные!O108</f>
        <v>85</v>
      </c>
      <c r="P83" s="209">
        <f>Данные!P108</f>
        <v>387</v>
      </c>
      <c r="Q83" s="137">
        <f>Данные!Q108</f>
        <v>1</v>
      </c>
      <c r="R83" s="137">
        <f>Данные!R108</f>
        <v>0.12973999741274145</v>
      </c>
      <c r="S83" s="137">
        <f>Данные!S108</f>
        <v>28</v>
      </c>
      <c r="T83"/>
    </row>
    <row r="84" spans="1:20" s="20" customFormat="1" ht="15.75" outlineLevel="1">
      <c r="A84" s="210">
        <f t="shared" si="2"/>
        <v>7</v>
      </c>
      <c r="B84" s="137" t="str">
        <f>Данные!B112</f>
        <v>Жаврова Кристина</v>
      </c>
      <c r="C84" s="141">
        <f>Данные!C112</f>
        <v>2010</v>
      </c>
      <c r="D84" s="141">
        <f>Данные!D112</f>
        <v>0</v>
      </c>
      <c r="E84" s="137" t="str">
        <f>Данные!E112</f>
        <v>Ковровский район</v>
      </c>
      <c r="F84" s="141" t="str">
        <f>Данные!F112</f>
        <v>10:37.00</v>
      </c>
      <c r="G84" s="299">
        <f>Данные!G112</f>
        <v>95</v>
      </c>
      <c r="H84" s="141">
        <f>Данные!H112</f>
        <v>47</v>
      </c>
      <c r="I84" s="299">
        <f>Данные!I112</f>
        <v>68</v>
      </c>
      <c r="J84" s="141">
        <f>Данные!J112</f>
        <v>15</v>
      </c>
      <c r="K84" s="299">
        <f>Данные!K112</f>
        <v>60</v>
      </c>
      <c r="L84" s="141">
        <f>Данные!L112</f>
        <v>50</v>
      </c>
      <c r="M84" s="299">
        <f>Данные!M112</f>
        <v>63</v>
      </c>
      <c r="N84" s="141">
        <f>Данные!N112</f>
        <v>43</v>
      </c>
      <c r="O84" s="299">
        <f>Данные!O112</f>
        <v>81</v>
      </c>
      <c r="P84" s="209">
        <f>Данные!P112</f>
        <v>367</v>
      </c>
      <c r="Q84" s="137">
        <f>Данные!Q112</f>
        <v>1</v>
      </c>
      <c r="R84" s="137">
        <f>Данные!R112</f>
        <v>0.5242679483588557</v>
      </c>
      <c r="S84" s="137">
        <f>Данные!S112</f>
        <v>14</v>
      </c>
      <c r="T84"/>
    </row>
    <row r="85" spans="1:20" s="20" customFormat="1" ht="15.75" outlineLevel="1">
      <c r="A85" s="210">
        <f t="shared" si="2"/>
        <v>8</v>
      </c>
      <c r="B85" s="137" t="str">
        <f>Данные!B128</f>
        <v>Пономарева Дарья </v>
      </c>
      <c r="C85" s="141">
        <f>Данные!C128</f>
        <v>2009</v>
      </c>
      <c r="D85" s="141">
        <f>Данные!D128</f>
        <v>0</v>
      </c>
      <c r="E85" s="137" t="str">
        <f>Данные!E128</f>
        <v>Юрьев-Польский район</v>
      </c>
      <c r="F85" s="141" t="str">
        <f>Данные!F128</f>
        <v>13:58.01</v>
      </c>
      <c r="G85" s="299">
        <f>Данные!G128</f>
        <v>78</v>
      </c>
      <c r="H85" s="141">
        <f>Данные!H128</f>
        <v>51</v>
      </c>
      <c r="I85" s="299">
        <f>Данные!I128</f>
        <v>70</v>
      </c>
      <c r="J85" s="141">
        <f>Данные!J128</f>
        <v>19</v>
      </c>
      <c r="K85" s="299">
        <f>Данные!K128</f>
        <v>62</v>
      </c>
      <c r="L85" s="141">
        <f>Данные!L128</f>
        <v>48</v>
      </c>
      <c r="M85" s="299">
        <f>Данные!M128</f>
        <v>62</v>
      </c>
      <c r="N85" s="141">
        <f>Данные!N128</f>
        <v>48</v>
      </c>
      <c r="O85" s="299">
        <f>Данные!O128</f>
        <v>93</v>
      </c>
      <c r="P85" s="209">
        <f>Данные!P128</f>
        <v>365</v>
      </c>
      <c r="Q85" s="137">
        <f>Данные!Q128</f>
        <v>1</v>
      </c>
      <c r="R85" s="137">
        <f>Данные!R128</f>
        <v>0.47397551196387944</v>
      </c>
      <c r="S85" s="137">
        <f>Данные!S128</f>
        <v>18</v>
      </c>
      <c r="T85"/>
    </row>
    <row r="86" spans="1:20" s="20" customFormat="1" ht="15.75" outlineLevel="1">
      <c r="A86" s="210">
        <f t="shared" si="2"/>
        <v>9</v>
      </c>
      <c r="B86" s="137" t="str">
        <f>Данные!B114</f>
        <v>Круппа Марина </v>
      </c>
      <c r="C86" s="141">
        <f>Данные!C114</f>
        <v>2009</v>
      </c>
      <c r="D86" s="141">
        <f>Данные!D114</f>
        <v>0</v>
      </c>
      <c r="E86" s="137" t="str">
        <f>Данные!E114</f>
        <v>Кольчугинский район</v>
      </c>
      <c r="F86" s="141" t="str">
        <f>Данные!F114</f>
        <v>09:47.01</v>
      </c>
      <c r="G86" s="299">
        <f>Данные!G114</f>
        <v>100</v>
      </c>
      <c r="H86" s="141">
        <f>Данные!H114</f>
        <v>37</v>
      </c>
      <c r="I86" s="299">
        <f>Данные!I114</f>
        <v>65</v>
      </c>
      <c r="J86" s="141">
        <f>Данные!J114</f>
        <v>14</v>
      </c>
      <c r="K86" s="299">
        <f>Данные!K114</f>
        <v>56</v>
      </c>
      <c r="L86" s="141">
        <f>Данные!L114</f>
        <v>51</v>
      </c>
      <c r="M86" s="299">
        <f>Данные!M114</f>
        <v>64</v>
      </c>
      <c r="N86" s="141">
        <f>Данные!N114</f>
        <v>42</v>
      </c>
      <c r="O86" s="299">
        <f>Данные!O114</f>
        <v>79</v>
      </c>
      <c r="P86" s="209">
        <f>Данные!P114</f>
        <v>364</v>
      </c>
      <c r="Q86" s="137">
        <f>Данные!Q114</f>
        <v>1</v>
      </c>
      <c r="R86" s="137">
        <f>Данные!R114</f>
        <v>0.023401189932196642</v>
      </c>
      <c r="S86" s="137">
        <f>Данные!S114</f>
        <v>33</v>
      </c>
      <c r="T86"/>
    </row>
    <row r="87" spans="1:20" s="20" customFormat="1" ht="15.75" outlineLevel="1">
      <c r="A87" s="210">
        <f t="shared" si="2"/>
        <v>10</v>
      </c>
      <c r="B87" s="137" t="str">
        <f>Данные!B109</f>
        <v>Косарева Виктория</v>
      </c>
      <c r="C87" s="141">
        <f>Данные!C109</f>
        <v>2010</v>
      </c>
      <c r="D87" s="141">
        <f>Данные!D109</f>
        <v>0</v>
      </c>
      <c r="E87" s="137" t="str">
        <f>Данные!E109</f>
        <v>Гусь-Хрустальный р-н</v>
      </c>
      <c r="F87" s="141" t="str">
        <f>Данные!F109</f>
        <v>11:13.01</v>
      </c>
      <c r="G87" s="299">
        <f>Данные!G109</f>
        <v>92</v>
      </c>
      <c r="H87" s="141">
        <f>Данные!H109</f>
        <v>35</v>
      </c>
      <c r="I87" s="299">
        <f>Данные!I109</f>
        <v>65</v>
      </c>
      <c r="J87" s="141">
        <f>Данные!J109</f>
        <v>15</v>
      </c>
      <c r="K87" s="299">
        <f>Данные!K109</f>
        <v>60</v>
      </c>
      <c r="L87" s="141">
        <f>Данные!L109</f>
        <v>46</v>
      </c>
      <c r="M87" s="299">
        <f>Данные!M109</f>
        <v>61</v>
      </c>
      <c r="N87" s="141">
        <f>Данные!N109</f>
        <v>44</v>
      </c>
      <c r="O87" s="299">
        <f>Данные!O109</f>
        <v>83</v>
      </c>
      <c r="P87" s="209">
        <f>Данные!P109</f>
        <v>361</v>
      </c>
      <c r="Q87" s="137">
        <f>Данные!Q109</f>
        <v>1</v>
      </c>
      <c r="R87" s="137">
        <f>Данные!R109</f>
        <v>0.5362689486990092</v>
      </c>
      <c r="S87" s="137">
        <f>Данные!S109</f>
        <v>12</v>
      </c>
      <c r="T87"/>
    </row>
    <row r="88" spans="1:20" s="20" customFormat="1" ht="15.75" outlineLevel="1">
      <c r="A88" s="210">
        <f t="shared" si="2"/>
        <v>11</v>
      </c>
      <c r="B88" s="137" t="str">
        <f>Данные!B100</f>
        <v>Акимова Елена </v>
      </c>
      <c r="C88" s="141">
        <f>Данные!C100</f>
        <v>2009</v>
      </c>
      <c r="D88" s="141">
        <f>Данные!D100</f>
        <v>0</v>
      </c>
      <c r="E88" s="137" t="str">
        <f>Данные!E100</f>
        <v>г. Владимир</v>
      </c>
      <c r="F88" s="141" t="str">
        <f>Данные!F100</f>
        <v>10:24.01</v>
      </c>
      <c r="G88" s="299">
        <f>Данные!G100</f>
        <v>97</v>
      </c>
      <c r="H88" s="141">
        <f>Данные!H100</f>
        <v>20</v>
      </c>
      <c r="I88" s="299">
        <f>Данные!I100</f>
        <v>61</v>
      </c>
      <c r="J88" s="141">
        <f>Данные!J100</f>
        <v>21</v>
      </c>
      <c r="K88" s="299">
        <f>Данные!K100</f>
        <v>64</v>
      </c>
      <c r="L88" s="141">
        <f>Данные!L100</f>
        <v>48</v>
      </c>
      <c r="M88" s="299">
        <f>Данные!M100</f>
        <v>62</v>
      </c>
      <c r="N88" s="141">
        <f>Данные!N100</f>
        <v>40</v>
      </c>
      <c r="O88" s="299">
        <f>Данные!O100</f>
        <v>75</v>
      </c>
      <c r="P88" s="209">
        <f>Данные!P100</f>
        <v>359</v>
      </c>
      <c r="Q88" s="137">
        <f>Данные!Q100</f>
        <v>1</v>
      </c>
      <c r="R88" s="137">
        <f>Данные!R100</f>
        <v>0.016302441481355068</v>
      </c>
      <c r="S88" s="137">
        <f>Данные!S100</f>
        <v>34</v>
      </c>
      <c r="T88"/>
    </row>
    <row r="89" spans="1:20" s="20" customFormat="1" ht="15.75" outlineLevel="1">
      <c r="A89" s="210">
        <f t="shared" si="2"/>
        <v>12</v>
      </c>
      <c r="B89" s="137" t="str">
        <f>Данные!B117</f>
        <v>Скрипец Дарья </v>
      </c>
      <c r="C89" s="141">
        <f>Данные!C117</f>
        <v>2008</v>
      </c>
      <c r="D89" s="141">
        <f>Данные!D117</f>
        <v>0</v>
      </c>
      <c r="E89" s="137" t="str">
        <f>Данные!E117</f>
        <v>Меленковский район</v>
      </c>
      <c r="F89" s="141" t="str">
        <f>Данные!F117</f>
        <v>10:49.01</v>
      </c>
      <c r="G89" s="299">
        <f>Данные!G117</f>
        <v>94</v>
      </c>
      <c r="H89" s="141">
        <f>Данные!H117</f>
        <v>17</v>
      </c>
      <c r="I89" s="299">
        <f>Данные!I117</f>
        <v>60</v>
      </c>
      <c r="J89" s="141">
        <f>Данные!J117</f>
        <v>24</v>
      </c>
      <c r="K89" s="299">
        <f>Данные!K117</f>
        <v>67</v>
      </c>
      <c r="L89" s="141">
        <f>Данные!L117</f>
        <v>62</v>
      </c>
      <c r="M89" s="299">
        <f>Данные!M117</f>
        <v>72</v>
      </c>
      <c r="N89" s="141">
        <f>Данные!N117</f>
        <v>33</v>
      </c>
      <c r="O89" s="299">
        <f>Данные!O117</f>
        <v>63</v>
      </c>
      <c r="P89" s="209">
        <f>Данные!P117</f>
        <v>356</v>
      </c>
      <c r="Q89" s="137">
        <f>Данные!Q117</f>
        <v>1</v>
      </c>
      <c r="R89" s="137">
        <f>Данные!R117</f>
        <v>0.36273079901557104</v>
      </c>
      <c r="S89" s="137">
        <f>Данные!S117</f>
        <v>22</v>
      </c>
      <c r="T89"/>
    </row>
    <row r="90" spans="1:20" s="20" customFormat="1" ht="15.75" outlineLevel="1">
      <c r="A90" s="210">
        <f t="shared" si="2"/>
        <v>13</v>
      </c>
      <c r="B90" s="137" t="str">
        <f>Данные!B101</f>
        <v>Семенова Алина </v>
      </c>
      <c r="C90" s="141">
        <f>Данные!C101</f>
        <v>2009</v>
      </c>
      <c r="D90" s="141">
        <f>Данные!D101</f>
        <v>0</v>
      </c>
      <c r="E90" s="137" t="str">
        <f>Данные!E101</f>
        <v>г. Владимир</v>
      </c>
      <c r="F90" s="141" t="str">
        <f>Данные!F101</f>
        <v>11:02.01</v>
      </c>
      <c r="G90" s="299">
        <f>Данные!G101</f>
        <v>93</v>
      </c>
      <c r="H90" s="141">
        <f>Данные!H101</f>
        <v>53</v>
      </c>
      <c r="I90" s="299">
        <f>Данные!I101</f>
        <v>70</v>
      </c>
      <c r="J90" s="141">
        <f>Данные!J101</f>
        <v>21</v>
      </c>
      <c r="K90" s="299">
        <f>Данные!K101</f>
        <v>64</v>
      </c>
      <c r="L90" s="141">
        <f>Данные!L101</f>
        <v>46</v>
      </c>
      <c r="M90" s="299">
        <f>Данные!M101</f>
        <v>61</v>
      </c>
      <c r="N90" s="141">
        <f>Данные!N101</f>
        <v>32</v>
      </c>
      <c r="O90" s="299">
        <f>Данные!O101</f>
        <v>62</v>
      </c>
      <c r="P90" s="209">
        <f>Данные!P101</f>
        <v>350</v>
      </c>
      <c r="Q90" s="137">
        <f>Данные!Q101</f>
        <v>1</v>
      </c>
      <c r="R90" s="137">
        <f>Данные!R101</f>
        <v>0.30997450164127427</v>
      </c>
      <c r="S90" s="137">
        <f>Данные!S101</f>
        <v>23</v>
      </c>
      <c r="T90"/>
    </row>
    <row r="91" spans="1:20" s="20" customFormat="1" ht="15.75" outlineLevel="1">
      <c r="A91" s="210">
        <f t="shared" si="2"/>
        <v>14</v>
      </c>
      <c r="B91" s="137" t="str">
        <f>Данные!B113</f>
        <v>Макковеева Валерия</v>
      </c>
      <c r="C91" s="141">
        <f>Данные!C113</f>
        <v>2010</v>
      </c>
      <c r="D91" s="141">
        <f>Данные!D113</f>
        <v>0</v>
      </c>
      <c r="E91" s="137" t="str">
        <f>Данные!E113</f>
        <v>Ковровский район</v>
      </c>
      <c r="F91" s="141" t="str">
        <f>Данные!F113</f>
        <v>10:28.01</v>
      </c>
      <c r="G91" s="299">
        <f>Данные!G113</f>
        <v>96</v>
      </c>
      <c r="H91" s="141">
        <f>Данные!H113</f>
        <v>36</v>
      </c>
      <c r="I91" s="299">
        <f>Данные!I113</f>
        <v>65</v>
      </c>
      <c r="J91" s="141">
        <f>Данные!J113</f>
        <v>18</v>
      </c>
      <c r="K91" s="299">
        <f>Данные!K113</f>
        <v>61</v>
      </c>
      <c r="L91" s="141">
        <f>Данные!L113</f>
        <v>41</v>
      </c>
      <c r="M91" s="299">
        <f>Данные!M113</f>
        <v>53</v>
      </c>
      <c r="N91" s="141">
        <f>Данные!N113</f>
        <v>33</v>
      </c>
      <c r="O91" s="299">
        <f>Данные!O113</f>
        <v>63</v>
      </c>
      <c r="P91" s="209">
        <f>Данные!P113</f>
        <v>338</v>
      </c>
      <c r="Q91" s="137">
        <f>Данные!Q113</f>
        <v>1</v>
      </c>
      <c r="R91" s="137">
        <f>Данные!R113</f>
        <v>0.5161699878247863</v>
      </c>
      <c r="S91" s="137">
        <f>Данные!S113</f>
        <v>15</v>
      </c>
      <c r="T91"/>
    </row>
    <row r="92" spans="1:20" s="20" customFormat="1" ht="15.75" outlineLevel="1">
      <c r="A92" s="210">
        <f t="shared" si="2"/>
        <v>15</v>
      </c>
      <c r="B92" s="137" t="str">
        <f>Данные!B125</f>
        <v>Морозова Злата</v>
      </c>
      <c r="C92" s="141">
        <f>Данные!C125</f>
        <v>2009</v>
      </c>
      <c r="D92" s="141">
        <f>Данные!D125</f>
        <v>0</v>
      </c>
      <c r="E92" s="137" t="str">
        <f>Данные!E125</f>
        <v>Судогодский р-н</v>
      </c>
      <c r="F92" s="141" t="str">
        <f>Данные!F125</f>
        <v>12:33.01</v>
      </c>
      <c r="G92" s="299">
        <f>Данные!G125</f>
        <v>85</v>
      </c>
      <c r="H92" s="141">
        <f>Данные!H125</f>
        <v>30</v>
      </c>
      <c r="I92" s="299">
        <f>Данные!I125</f>
        <v>63</v>
      </c>
      <c r="J92" s="141">
        <f>Данные!J125</f>
        <v>17</v>
      </c>
      <c r="K92" s="299">
        <f>Данные!K125</f>
        <v>61</v>
      </c>
      <c r="L92" s="141">
        <f>Данные!L125</f>
        <v>54</v>
      </c>
      <c r="M92" s="299">
        <f>Данные!M125</f>
        <v>65</v>
      </c>
      <c r="N92" s="141">
        <f>Данные!N125</f>
        <v>31</v>
      </c>
      <c r="O92" s="299">
        <f>Данные!O125</f>
        <v>61</v>
      </c>
      <c r="P92" s="209">
        <f>Данные!P125</f>
        <v>335</v>
      </c>
      <c r="Q92" s="137">
        <f>Данные!Q125</f>
        <v>1</v>
      </c>
      <c r="R92" s="137">
        <f>Данные!R125</f>
        <v>0.05469295111552819</v>
      </c>
      <c r="S92" s="137">
        <f>Данные!S125</f>
        <v>31</v>
      </c>
      <c r="T92"/>
    </row>
    <row r="93" spans="1:20" s="20" customFormat="1" ht="15.75" outlineLevel="1">
      <c r="A93" s="210">
        <f t="shared" si="2"/>
        <v>16</v>
      </c>
      <c r="B93" s="137" t="str">
        <f>Данные!B116</f>
        <v>Юрина Арина </v>
      </c>
      <c r="C93" s="141">
        <f>Данные!C116</f>
        <v>2009</v>
      </c>
      <c r="D93" s="141">
        <f>Данные!D116</f>
        <v>0</v>
      </c>
      <c r="E93" s="137" t="str">
        <f>Данные!E116</f>
        <v>Меленковский район</v>
      </c>
      <c r="F93" s="141" t="str">
        <f>Данные!F116</f>
        <v>10:37.01</v>
      </c>
      <c r="G93" s="299">
        <f>Данные!G116</f>
        <v>95</v>
      </c>
      <c r="H93" s="141">
        <f>Данные!H116</f>
        <v>16</v>
      </c>
      <c r="I93" s="299">
        <f>Данные!I116</f>
        <v>60</v>
      </c>
      <c r="J93" s="141">
        <f>Данные!J116</f>
        <v>18</v>
      </c>
      <c r="K93" s="299">
        <f>Данные!K116</f>
        <v>61</v>
      </c>
      <c r="L93" s="141">
        <f>Данные!L116</f>
        <v>54</v>
      </c>
      <c r="M93" s="299">
        <f>Данные!M116</f>
        <v>65</v>
      </c>
      <c r="N93" s="141">
        <f>Данные!N116</f>
        <v>28</v>
      </c>
      <c r="O93" s="299">
        <f>Данные!O116</f>
        <v>50</v>
      </c>
      <c r="P93" s="209">
        <f>Данные!P116</f>
        <v>331</v>
      </c>
      <c r="Q93" s="137">
        <f>Данные!Q116</f>
        <v>1</v>
      </c>
      <c r="R93" s="137">
        <f>Данные!R116</f>
        <v>0.48295344909935745</v>
      </c>
      <c r="S93" s="137">
        <f>Данные!S116</f>
        <v>17</v>
      </c>
      <c r="T93"/>
    </row>
    <row r="94" spans="1:20" s="20" customFormat="1" ht="15.75" outlineLevel="1">
      <c r="A94" s="210">
        <f t="shared" si="2"/>
        <v>17</v>
      </c>
      <c r="B94" s="137" t="str">
        <f>Данные!B111</f>
        <v>Дружинина Ксения </v>
      </c>
      <c r="C94" s="141">
        <f>Данные!C111</f>
        <v>2010</v>
      </c>
      <c r="D94" s="141">
        <f>Данные!D111</f>
        <v>0</v>
      </c>
      <c r="E94" s="137" t="str">
        <f>Данные!E111</f>
        <v>Киржачский район</v>
      </c>
      <c r="F94" s="141" t="str">
        <f>Данные!F111</f>
        <v>19:21.00</v>
      </c>
      <c r="G94" s="299">
        <f>Данные!G111</f>
        <v>56</v>
      </c>
      <c r="H94" s="141">
        <f>Данные!H111</f>
        <v>26</v>
      </c>
      <c r="I94" s="299">
        <f>Данные!I111</f>
        <v>62</v>
      </c>
      <c r="J94" s="141">
        <f>Данные!J111</f>
        <v>20</v>
      </c>
      <c r="K94" s="299">
        <f>Данные!K111</f>
        <v>63</v>
      </c>
      <c r="L94" s="141">
        <f>Данные!L111</f>
        <v>42</v>
      </c>
      <c r="M94" s="299">
        <f>Данные!M111</f>
        <v>56</v>
      </c>
      <c r="N94" s="141">
        <f>Данные!N111</f>
        <v>39</v>
      </c>
      <c r="O94" s="299">
        <f>Данные!O111</f>
        <v>73</v>
      </c>
      <c r="P94" s="209">
        <f>Данные!P111</f>
        <v>310</v>
      </c>
      <c r="Q94" s="137">
        <f>Данные!Q111</f>
        <v>1</v>
      </c>
      <c r="R94" s="137">
        <f>Данные!R111</f>
        <v>0.11682084379178814</v>
      </c>
      <c r="S94" s="137">
        <f>Данные!S111</f>
        <v>30</v>
      </c>
      <c r="T94"/>
    </row>
    <row r="95" spans="1:20" s="20" customFormat="1" ht="15.75" outlineLevel="1">
      <c r="A95" s="210">
        <f t="shared" si="2"/>
        <v>18</v>
      </c>
      <c r="B95" s="137" t="str">
        <f>Данные!B110</f>
        <v>Ионова Татьяна </v>
      </c>
      <c r="C95" s="141">
        <f>Данные!C110</f>
        <v>2008</v>
      </c>
      <c r="D95" s="141">
        <f>Данные!D110</f>
        <v>0</v>
      </c>
      <c r="E95" s="137" t="str">
        <f>Данные!E110</f>
        <v>Киржачский район</v>
      </c>
      <c r="F95" s="141" t="str">
        <f>Данные!F110</f>
        <v>10:02.01</v>
      </c>
      <c r="G95" s="299">
        <f>Данные!G110</f>
        <v>99</v>
      </c>
      <c r="H95" s="141">
        <f>Данные!H110</f>
        <v>25</v>
      </c>
      <c r="I95" s="299">
        <f>Данные!I110</f>
        <v>62</v>
      </c>
      <c r="J95" s="141">
        <f>Данные!J110</f>
        <v>18</v>
      </c>
      <c r="K95" s="299">
        <f>Данные!K110</f>
        <v>61</v>
      </c>
      <c r="L95" s="141">
        <f>Данные!L110</f>
        <v>49</v>
      </c>
      <c r="M95" s="299">
        <f>Данные!M110</f>
        <v>63</v>
      </c>
      <c r="N95" s="141">
        <f>Данные!N110</f>
        <v>2</v>
      </c>
      <c r="O95" s="299">
        <f>Данные!O110</f>
        <v>0</v>
      </c>
      <c r="P95" s="209">
        <f>Данные!P110</f>
        <v>285</v>
      </c>
      <c r="Q95" s="137">
        <f>Данные!Q110</f>
        <v>1</v>
      </c>
      <c r="R95" s="137">
        <f>Данные!R110</f>
        <v>0.39170463259408883</v>
      </c>
      <c r="S95" s="137">
        <f>Данные!S110</f>
        <v>20</v>
      </c>
      <c r="T95"/>
    </row>
    <row r="96" spans="1:20" s="20" customFormat="1" ht="15.75" outlineLevel="1">
      <c r="A96" s="210">
        <f t="shared" si="2"/>
        <v>19</v>
      </c>
      <c r="B96" s="137" t="str">
        <f>Данные!B129</f>
        <v>Кондратьева Дарья </v>
      </c>
      <c r="C96" s="141">
        <f>Данные!C129</f>
        <v>2008</v>
      </c>
      <c r="D96" s="141">
        <f>Данные!D129</f>
        <v>0</v>
      </c>
      <c r="E96" s="137" t="str">
        <f>Данные!E129</f>
        <v>Юрьев-Польский район</v>
      </c>
      <c r="F96" s="141" t="str">
        <f>Данные!F129</f>
        <v>15:04.01</v>
      </c>
      <c r="G96" s="299">
        <f>Данные!G129</f>
        <v>74</v>
      </c>
      <c r="H96" s="141">
        <f>Данные!H129</f>
        <v>23</v>
      </c>
      <c r="I96" s="299">
        <f>Данные!I129</f>
        <v>62</v>
      </c>
      <c r="J96" s="141">
        <f>Данные!J129</f>
        <v>16</v>
      </c>
      <c r="K96" s="299">
        <f>Данные!K129</f>
        <v>60</v>
      </c>
      <c r="L96" s="141">
        <f>Данные!L129</f>
        <v>38</v>
      </c>
      <c r="M96" s="299">
        <f>Данные!M129</f>
        <v>47</v>
      </c>
      <c r="N96" s="141">
        <f>Данные!N129</f>
        <v>25</v>
      </c>
      <c r="O96" s="299">
        <f>Данные!O129</f>
        <v>40</v>
      </c>
      <c r="P96" s="209">
        <f>Данные!P129</f>
        <v>283</v>
      </c>
      <c r="Q96" s="137">
        <f>Данные!Q129</f>
        <v>1</v>
      </c>
      <c r="R96" s="137">
        <f>Данные!R129</f>
        <v>0.5312771682490961</v>
      </c>
      <c r="S96" s="137">
        <f>Данные!S129</f>
        <v>13</v>
      </c>
      <c r="T96"/>
    </row>
    <row r="97" spans="1:20" s="20" customFormat="1" ht="15.75" outlineLevel="1">
      <c r="A97" s="210">
        <f t="shared" si="2"/>
        <v>20</v>
      </c>
      <c r="B97" s="137" t="str">
        <f>Данные!B124</f>
        <v>Дорофеева Дарья</v>
      </c>
      <c r="C97" s="141">
        <f>Данные!C124</f>
        <v>2009</v>
      </c>
      <c r="D97" s="141">
        <f>Данные!D124</f>
        <v>0</v>
      </c>
      <c r="E97" s="137" t="str">
        <f>Данные!E124</f>
        <v>Судогодский р-н</v>
      </c>
      <c r="F97" s="141" t="str">
        <f>Данные!F124</f>
        <v>21:21.01</v>
      </c>
      <c r="G97" s="299">
        <f>Данные!G124</f>
        <v>32</v>
      </c>
      <c r="H97" s="141">
        <f>Данные!H124</f>
        <v>21</v>
      </c>
      <c r="I97" s="299">
        <f>Данные!I124</f>
        <v>61</v>
      </c>
      <c r="J97" s="141">
        <f>Данные!J124</f>
        <v>13</v>
      </c>
      <c r="K97" s="299">
        <f>Данные!K124</f>
        <v>53</v>
      </c>
      <c r="L97" s="141">
        <f>Данные!L124</f>
        <v>41</v>
      </c>
      <c r="M97" s="299">
        <f>Данные!M124</f>
        <v>53</v>
      </c>
      <c r="N97" s="141">
        <f>Данные!N124</f>
        <v>43</v>
      </c>
      <c r="O97" s="299">
        <f>Данные!O124</f>
        <v>81</v>
      </c>
      <c r="P97" s="209">
        <f>Данные!P124</f>
        <v>280</v>
      </c>
      <c r="Q97" s="137">
        <f>Данные!Q124</f>
        <v>1</v>
      </c>
      <c r="R97" s="137">
        <f>Данные!R124</f>
        <v>0.23651311541055253</v>
      </c>
      <c r="S97" s="137">
        <f>Данные!S124</f>
        <v>26</v>
      </c>
      <c r="T97"/>
    </row>
    <row r="98" spans="1:20" s="20" customFormat="1" ht="15.75" outlineLevel="1">
      <c r="A98" s="210">
        <f t="shared" si="2"/>
        <v>21</v>
      </c>
      <c r="B98" s="137" t="str">
        <f>Данные!B120</f>
        <v>Кашина Анастасия</v>
      </c>
      <c r="C98" s="141">
        <f>Данные!C120</f>
        <v>2009</v>
      </c>
      <c r="D98" s="141">
        <f>Данные!D120</f>
        <v>0</v>
      </c>
      <c r="E98" s="137" t="str">
        <f>Данные!E120</f>
        <v>Петушинский район</v>
      </c>
      <c r="F98" s="141" t="str">
        <f>Данные!F120</f>
        <v>12:31.01</v>
      </c>
      <c r="G98" s="299">
        <f>Данные!G120</f>
        <v>85</v>
      </c>
      <c r="H98" s="141">
        <f>Данные!H120</f>
        <v>25</v>
      </c>
      <c r="I98" s="299">
        <f>Данные!I120</f>
        <v>62</v>
      </c>
      <c r="J98" s="141">
        <f>Данные!J120</f>
        <v>21</v>
      </c>
      <c r="K98" s="299">
        <f>Данные!K120</f>
        <v>64</v>
      </c>
      <c r="L98" s="141">
        <f>Данные!L120</f>
        <v>54</v>
      </c>
      <c r="M98" s="299">
        <f>Данные!M120</f>
        <v>65</v>
      </c>
      <c r="N98" s="141">
        <f>Данные!N120</f>
        <v>0</v>
      </c>
      <c r="O98" s="299">
        <f>Данные!O120</f>
        <v>0</v>
      </c>
      <c r="P98" s="209">
        <f>Данные!P120</f>
        <v>276</v>
      </c>
      <c r="Q98" s="137">
        <f>Данные!Q120</f>
        <v>1</v>
      </c>
      <c r="R98" s="137">
        <f>Данные!R120</f>
        <v>0.9003850817428124</v>
      </c>
      <c r="S98" s="137">
        <f>Данные!S120</f>
        <v>6</v>
      </c>
      <c r="T98"/>
    </row>
    <row r="99" spans="1:20" s="20" customFormat="1" ht="15.75" outlineLevel="1">
      <c r="A99" s="210">
        <f t="shared" si="2"/>
        <v>22</v>
      </c>
      <c r="B99" s="137" t="str">
        <f>Данные!B103</f>
        <v>Калмыкова Виктория</v>
      </c>
      <c r="C99" s="141">
        <f>Данные!C103</f>
        <v>2010</v>
      </c>
      <c r="D99" s="141">
        <f>Данные!D103</f>
        <v>0</v>
      </c>
      <c r="E99" s="137" t="str">
        <f>Данные!E103</f>
        <v>г. Гусь-Хрустальный</v>
      </c>
      <c r="F99" s="141" t="str">
        <f>Данные!F103</f>
        <v>12:05.01</v>
      </c>
      <c r="G99" s="299">
        <f>Данные!G103</f>
        <v>87</v>
      </c>
      <c r="H99" s="141">
        <f>Данные!H103</f>
        <v>6</v>
      </c>
      <c r="I99" s="299">
        <f>Данные!I103</f>
        <v>21</v>
      </c>
      <c r="J99" s="141">
        <f>Данные!J103</f>
        <v>17</v>
      </c>
      <c r="K99" s="299">
        <f>Данные!K103</f>
        <v>61</v>
      </c>
      <c r="L99" s="141">
        <f>Данные!L103</f>
        <v>50</v>
      </c>
      <c r="M99" s="299">
        <f>Данные!M103</f>
        <v>63</v>
      </c>
      <c r="N99" s="141">
        <f>Данные!N103</f>
        <v>17</v>
      </c>
      <c r="O99" s="299">
        <f>Данные!O103</f>
        <v>20</v>
      </c>
      <c r="P99" s="209">
        <f>Данные!P103</f>
        <v>252</v>
      </c>
      <c r="Q99" s="137">
        <f>Данные!Q103</f>
        <v>1</v>
      </c>
      <c r="R99" s="137">
        <f>Данные!R103</f>
        <v>0.5626843977873178</v>
      </c>
      <c r="S99" s="137">
        <f>Данные!S103</f>
        <v>10</v>
      </c>
      <c r="T99"/>
    </row>
    <row r="100" spans="1:20" s="20" customFormat="1" ht="15.75" outlineLevel="1">
      <c r="A100" s="210">
        <f t="shared" si="2"/>
        <v>23</v>
      </c>
      <c r="B100" s="137" t="str">
        <f>Данные!B102</f>
        <v>Титова Виктория</v>
      </c>
      <c r="C100" s="141">
        <f>Данные!C102</f>
        <v>2008</v>
      </c>
      <c r="D100" s="141">
        <f>Данные!D102</f>
        <v>0</v>
      </c>
      <c r="E100" s="137" t="str">
        <f>Данные!E102</f>
        <v>г. Гусь-Хрустальный</v>
      </c>
      <c r="F100" s="141" t="str">
        <f>Данные!F102</f>
        <v>10:17.01</v>
      </c>
      <c r="G100" s="299">
        <f>Данные!G102</f>
        <v>97</v>
      </c>
      <c r="H100" s="141">
        <f>Данные!H102</f>
        <v>14</v>
      </c>
      <c r="I100" s="299">
        <f>Данные!I102</f>
        <v>54</v>
      </c>
      <c r="J100" s="141">
        <f>Данные!J102</f>
        <v>17</v>
      </c>
      <c r="K100" s="299">
        <f>Данные!K102</f>
        <v>61</v>
      </c>
      <c r="L100" s="141">
        <f>Данные!L102</f>
        <v>34</v>
      </c>
      <c r="M100" s="299">
        <f>Данные!M102</f>
        <v>38</v>
      </c>
      <c r="N100" s="141">
        <f>Данные!N102</f>
        <v>10</v>
      </c>
      <c r="O100" s="299">
        <f>Данные!O102</f>
        <v>0</v>
      </c>
      <c r="P100" s="209">
        <f>Данные!P102</f>
        <v>250</v>
      </c>
      <c r="Q100" s="137">
        <f>Данные!Q102</f>
        <v>1</v>
      </c>
      <c r="R100" s="137">
        <f>Данные!R102</f>
        <v>0.2651317420061807</v>
      </c>
      <c r="S100" s="137">
        <f>Данные!S102</f>
        <v>25</v>
      </c>
      <c r="T100"/>
    </row>
    <row r="101" spans="1:20" s="20" customFormat="1" ht="15.75" outlineLevel="1">
      <c r="A101" s="210">
        <f t="shared" si="2"/>
        <v>24</v>
      </c>
      <c r="B101" s="137" t="str">
        <f>Данные!B127</f>
        <v>Елисеева Вероника </v>
      </c>
      <c r="C101" s="141">
        <f>Данные!C127</f>
        <v>2008</v>
      </c>
      <c r="D101" s="141">
        <f>Данные!D127</f>
        <v>0</v>
      </c>
      <c r="E101" s="137" t="str">
        <f>Данные!E127</f>
        <v>Суздальский р-н</v>
      </c>
      <c r="F101" s="141" t="str">
        <f>Данные!F127</f>
        <v>17:54.01</v>
      </c>
      <c r="G101" s="299">
        <f>Данные!G127</f>
        <v>64</v>
      </c>
      <c r="H101" s="141">
        <f>Данные!H127</f>
        <v>18</v>
      </c>
      <c r="I101" s="299">
        <f>Данные!I127</f>
        <v>60</v>
      </c>
      <c r="J101" s="141">
        <f>Данные!J127</f>
        <v>21</v>
      </c>
      <c r="K101" s="299">
        <f>Данные!K127</f>
        <v>64</v>
      </c>
      <c r="L101" s="141">
        <f>Данные!L127</f>
        <v>44</v>
      </c>
      <c r="M101" s="299">
        <f>Данные!M127</f>
        <v>60</v>
      </c>
      <c r="N101" s="141">
        <f>Данные!N127</f>
        <v>0</v>
      </c>
      <c r="O101" s="299">
        <f>Данные!O127</f>
        <v>0</v>
      </c>
      <c r="P101" s="209">
        <f>Данные!P127</f>
        <v>248</v>
      </c>
      <c r="Q101" s="137">
        <f>Данные!Q127</f>
        <v>1</v>
      </c>
      <c r="R101" s="137">
        <f>Данные!R127</f>
        <v>0.03169642915403281</v>
      </c>
      <c r="S101" s="137">
        <f>Данные!S127</f>
        <v>32</v>
      </c>
      <c r="T101"/>
    </row>
    <row r="102" spans="1:20" s="20" customFormat="1" ht="15.75" outlineLevel="1">
      <c r="A102" s="210">
        <f t="shared" si="2"/>
        <v>25</v>
      </c>
      <c r="B102" s="137" t="str">
        <f>Данные!B126</f>
        <v>Егерева Екатерина </v>
      </c>
      <c r="C102" s="141">
        <f>Данные!C126</f>
        <v>2008</v>
      </c>
      <c r="D102" s="141">
        <f>Данные!D126</f>
        <v>0</v>
      </c>
      <c r="E102" s="137" t="str">
        <f>Данные!E126</f>
        <v>Суздальский р-н</v>
      </c>
      <c r="F102" s="141" t="str">
        <f>Данные!F126</f>
        <v>14:30.01</v>
      </c>
      <c r="G102" s="299">
        <f>Данные!G126</f>
        <v>76</v>
      </c>
      <c r="H102" s="141">
        <f>Данные!H126</f>
        <v>15</v>
      </c>
      <c r="I102" s="299">
        <f>Данные!I126</f>
        <v>59</v>
      </c>
      <c r="J102" s="141">
        <f>Данные!J126</f>
        <v>19</v>
      </c>
      <c r="K102" s="299">
        <f>Данные!K126</f>
        <v>62</v>
      </c>
      <c r="L102" s="141">
        <f>Данные!L126</f>
        <v>36</v>
      </c>
      <c r="M102" s="299">
        <f>Данные!M126</f>
        <v>43</v>
      </c>
      <c r="N102" s="141">
        <f>Данные!N126</f>
        <v>5</v>
      </c>
      <c r="O102" s="299">
        <f>Данные!O126</f>
        <v>0</v>
      </c>
      <c r="P102" s="209">
        <f>Данные!P126</f>
        <v>240</v>
      </c>
      <c r="Q102" s="137">
        <f>Данные!Q126</f>
        <v>1</v>
      </c>
      <c r="R102" s="137">
        <f>Данные!R126</f>
        <v>0.9338642594308031</v>
      </c>
      <c r="S102" s="137">
        <f>Данные!S126</f>
        <v>4</v>
      </c>
      <c r="T102"/>
    </row>
    <row r="103" spans="1:20" s="20" customFormat="1" ht="15.75" outlineLevel="1">
      <c r="A103" s="210">
        <f t="shared" si="2"/>
        <v>26</v>
      </c>
      <c r="B103" s="137" t="str">
        <f>Данные!B121</f>
        <v>Дрожжина Анна</v>
      </c>
      <c r="C103" s="141">
        <f>Данные!C121</f>
        <v>2009</v>
      </c>
      <c r="D103" s="141">
        <f>Данные!D121</f>
        <v>0</v>
      </c>
      <c r="E103" s="137" t="str">
        <f>Данные!E121</f>
        <v>Петушинский район</v>
      </c>
      <c r="F103" s="141" t="str">
        <f>Данные!F121</f>
        <v>14:52.01</v>
      </c>
      <c r="G103" s="299">
        <f>Данные!G121</f>
        <v>75</v>
      </c>
      <c r="H103" s="141">
        <f>Данные!H121</f>
        <v>0</v>
      </c>
      <c r="I103" s="299">
        <f>Данные!I121</f>
        <v>0</v>
      </c>
      <c r="J103" s="141">
        <f>Данные!J121</f>
        <v>15</v>
      </c>
      <c r="K103" s="299">
        <f>Данные!K121</f>
        <v>60</v>
      </c>
      <c r="L103" s="141">
        <f>Данные!L121</f>
        <v>41</v>
      </c>
      <c r="M103" s="299">
        <f>Данные!M121</f>
        <v>53</v>
      </c>
      <c r="N103" s="141">
        <f>Данные!N121</f>
        <v>0</v>
      </c>
      <c r="O103" s="299">
        <f>Данные!O121</f>
        <v>0</v>
      </c>
      <c r="P103" s="209">
        <f>Данные!P121</f>
        <v>188</v>
      </c>
      <c r="Q103" s="137">
        <f>Данные!Q121</f>
        <v>1</v>
      </c>
      <c r="R103" s="137">
        <f>Данные!R121</f>
        <v>0.9262183954819382</v>
      </c>
      <c r="S103" s="137">
        <f>Данные!S121</f>
        <v>5</v>
      </c>
      <c r="T103"/>
    </row>
    <row r="104" spans="1:20" s="20" customFormat="1" ht="15" outlineLevel="1">
      <c r="A104" s="157"/>
      <c r="B104" s="191" t="s">
        <v>81</v>
      </c>
      <c r="C104" s="190"/>
      <c r="D104" s="190"/>
      <c r="E104" s="189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"/>
    </row>
    <row r="105" spans="1:20" s="20" customFormat="1" ht="15.75" outlineLevel="1">
      <c r="A105" s="6">
        <v>1</v>
      </c>
      <c r="B105" s="137" t="str">
        <f>Данные!B182</f>
        <v>Пиголкина Милена </v>
      </c>
      <c r="C105" s="141">
        <f>Данные!C182</f>
        <v>2008</v>
      </c>
      <c r="D105" s="141">
        <f>Данные!D182</f>
        <v>0</v>
      </c>
      <c r="E105" s="137" t="str">
        <f>Данные!E182</f>
        <v>г. Ковров</v>
      </c>
      <c r="F105" s="141" t="str">
        <f>Данные!F182</f>
        <v>10:51.01</v>
      </c>
      <c r="G105" s="299">
        <f>Данные!G182</f>
        <v>94</v>
      </c>
      <c r="H105" s="141">
        <f>Данные!H182</f>
        <v>85</v>
      </c>
      <c r="I105" s="299">
        <f>Данные!I182</f>
        <v>85</v>
      </c>
      <c r="J105" s="141">
        <f>Данные!J182</f>
        <v>15</v>
      </c>
      <c r="K105" s="299">
        <f>Данные!K182</f>
        <v>60</v>
      </c>
      <c r="L105" s="141">
        <f>Данные!L182</f>
        <v>53</v>
      </c>
      <c r="M105" s="299">
        <f>Данные!M182</f>
        <v>65</v>
      </c>
      <c r="N105" s="141">
        <f>Данные!N182</f>
        <v>45</v>
      </c>
      <c r="O105" s="299">
        <f>Данные!O182</f>
        <v>85</v>
      </c>
      <c r="P105" s="209">
        <f>Данные!P182</f>
        <v>389</v>
      </c>
      <c r="Q105" s="137">
        <f>Данные!Q101</f>
        <v>1</v>
      </c>
      <c r="R105" s="137">
        <f>Данные!R101</f>
        <v>0.30997450164127427</v>
      </c>
      <c r="S105" s="137">
        <f>Данные!S101</f>
        <v>23</v>
      </c>
      <c r="T105"/>
    </row>
    <row r="106" spans="1:24" s="16" customFormat="1" ht="12.75">
      <c r="A106" s="39"/>
      <c r="B106" s="40"/>
      <c r="C106" s="37"/>
      <c r="D106" s="37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19"/>
      <c r="R106" s="19"/>
      <c r="S106" s="19"/>
      <c r="T106" s="15"/>
      <c r="U106" s="15"/>
      <c r="V106" s="15"/>
      <c r="W106" s="15"/>
      <c r="X106" s="15"/>
    </row>
    <row r="107" spans="1:17" s="15" customFormat="1" ht="19.5" customHeight="1">
      <c r="A107" s="14"/>
      <c r="B107" s="300" t="s">
        <v>899</v>
      </c>
      <c r="C107" s="46"/>
      <c r="D107" s="46"/>
      <c r="E107" s="46"/>
      <c r="F107" s="158">
        <f>COUNT(Q110:Q135)</f>
        <v>26</v>
      </c>
      <c r="G107" s="180" t="s">
        <v>33</v>
      </c>
      <c r="H107" s="61"/>
      <c r="I107" s="180" t="s">
        <v>33</v>
      </c>
      <c r="J107" s="61"/>
      <c r="K107" s="180" t="s">
        <v>33</v>
      </c>
      <c r="L107" s="61"/>
      <c r="M107" s="180" t="s">
        <v>33</v>
      </c>
      <c r="N107" s="125"/>
      <c r="O107" s="180" t="s">
        <v>33</v>
      </c>
      <c r="P107" s="14"/>
      <c r="Q107" s="33"/>
    </row>
    <row r="108" spans="1:19" s="20" customFormat="1" ht="26.25" customHeight="1" outlineLevel="1">
      <c r="A108" s="315" t="s">
        <v>15</v>
      </c>
      <c r="B108" s="318" t="s">
        <v>47</v>
      </c>
      <c r="C108" s="315" t="s">
        <v>14</v>
      </c>
      <c r="D108" s="318" t="s">
        <v>2</v>
      </c>
      <c r="E108" s="315" t="s">
        <v>25</v>
      </c>
      <c r="F108" s="322" t="s">
        <v>34</v>
      </c>
      <c r="G108" s="323"/>
      <c r="H108" s="320" t="s">
        <v>42</v>
      </c>
      <c r="I108" s="321"/>
      <c r="J108" s="320" t="s">
        <v>36</v>
      </c>
      <c r="K108" s="321"/>
      <c r="L108" s="320" t="s">
        <v>37</v>
      </c>
      <c r="M108" s="321"/>
      <c r="N108" s="320" t="s">
        <v>43</v>
      </c>
      <c r="O108" s="321"/>
      <c r="P108" s="315" t="s">
        <v>19</v>
      </c>
      <c r="Q108" s="34"/>
      <c r="R108" s="22" t="s">
        <v>3</v>
      </c>
      <c r="S108" s="15"/>
    </row>
    <row r="109" spans="1:19" s="20" customFormat="1" ht="12.75" outlineLevel="1">
      <c r="A109" s="317"/>
      <c r="B109" s="324"/>
      <c r="C109" s="317"/>
      <c r="D109" s="325"/>
      <c r="E109" s="331"/>
      <c r="F109" s="74" t="s">
        <v>1</v>
      </c>
      <c r="G109" s="156" t="s">
        <v>0</v>
      </c>
      <c r="H109" s="74" t="s">
        <v>1</v>
      </c>
      <c r="I109" s="156" t="s">
        <v>0</v>
      </c>
      <c r="J109" s="74" t="s">
        <v>1</v>
      </c>
      <c r="K109" s="156" t="s">
        <v>0</v>
      </c>
      <c r="L109" s="74" t="s">
        <v>1</v>
      </c>
      <c r="M109" s="156" t="s">
        <v>0</v>
      </c>
      <c r="N109" s="12" t="s">
        <v>1</v>
      </c>
      <c r="O109" s="156" t="s">
        <v>0</v>
      </c>
      <c r="P109" s="316"/>
      <c r="Q109" s="35"/>
      <c r="R109" s="22"/>
      <c r="S109" s="15"/>
    </row>
    <row r="110" spans="1:20" s="20" customFormat="1" ht="15.75" outlineLevel="1">
      <c r="A110" s="210">
        <f aca="true" t="shared" si="3" ref="A110:A135">RANK(P110,$P$110:$P$135)</f>
        <v>1</v>
      </c>
      <c r="B110" s="314" t="str">
        <f>Данные!B149</f>
        <v>Лапшакова Екатерина</v>
      </c>
      <c r="C110" s="141">
        <f>Данные!C149</f>
        <v>2006</v>
      </c>
      <c r="D110" s="141">
        <f>Данные!D149</f>
        <v>0</v>
      </c>
      <c r="E110" s="137" t="str">
        <f>Данные!E149</f>
        <v>Гусь-Хрустальный р-н</v>
      </c>
      <c r="F110" s="141" t="str">
        <f>Данные!F149</f>
        <v>09:57.01</v>
      </c>
      <c r="G110" s="299">
        <f>Данные!G149</f>
        <v>87</v>
      </c>
      <c r="H110" s="141">
        <f>Данные!H149</f>
        <v>114</v>
      </c>
      <c r="I110" s="299">
        <f>Данные!I149</f>
        <v>100</v>
      </c>
      <c r="J110" s="141">
        <f>Данные!J149</f>
        <v>25</v>
      </c>
      <c r="K110" s="299">
        <f>Данные!K149</f>
        <v>66</v>
      </c>
      <c r="L110" s="141">
        <f>Данные!L149</f>
        <v>60</v>
      </c>
      <c r="M110" s="299">
        <f>Данные!M149</f>
        <v>70</v>
      </c>
      <c r="N110" s="141">
        <f>Данные!N149</f>
        <v>47</v>
      </c>
      <c r="O110" s="299">
        <f>Данные!O149</f>
        <v>90</v>
      </c>
      <c r="P110" s="209">
        <f>Данные!P149</f>
        <v>413</v>
      </c>
      <c r="Q110" s="137">
        <f>Данные!Q149</f>
        <v>1</v>
      </c>
      <c r="R110" s="137">
        <f>Данные!R149</f>
        <v>0.6487559736572405</v>
      </c>
      <c r="S110" s="137">
        <f>Данные!S149</f>
        <v>12</v>
      </c>
      <c r="T110"/>
    </row>
    <row r="111" spans="1:20" s="20" customFormat="1" ht="15.75" outlineLevel="1">
      <c r="A111" s="210">
        <f t="shared" si="3"/>
        <v>2</v>
      </c>
      <c r="B111" s="314" t="str">
        <f>Данные!B146</f>
        <v>Катаева Арина </v>
      </c>
      <c r="C111" s="141">
        <f>Данные!C146</f>
        <v>2006</v>
      </c>
      <c r="D111" s="141">
        <f>Данные!D146</f>
        <v>0</v>
      </c>
      <c r="E111" s="137" t="str">
        <f>Данные!E146</f>
        <v>г. Ковров</v>
      </c>
      <c r="F111" s="141" t="str">
        <f>Данные!F146</f>
        <v>09:43.01</v>
      </c>
      <c r="G111" s="299">
        <f>Данные!G146</f>
        <v>88</v>
      </c>
      <c r="H111" s="141">
        <f>Данные!H146</f>
        <v>112</v>
      </c>
      <c r="I111" s="299">
        <f>Данные!I146</f>
        <v>100</v>
      </c>
      <c r="J111" s="141">
        <f>Данные!J146</f>
        <v>17</v>
      </c>
      <c r="K111" s="299">
        <f>Данные!K146</f>
        <v>60</v>
      </c>
      <c r="L111" s="141">
        <f>Данные!L146</f>
        <v>60</v>
      </c>
      <c r="M111" s="299">
        <f>Данные!M146</f>
        <v>70</v>
      </c>
      <c r="N111" s="141">
        <f>Данные!N146</f>
        <v>44</v>
      </c>
      <c r="O111" s="299">
        <f>Данные!O146</f>
        <v>83</v>
      </c>
      <c r="P111" s="209">
        <f>Данные!P146</f>
        <v>401</v>
      </c>
      <c r="Q111" s="137">
        <f>Данные!Q146</f>
        <v>1</v>
      </c>
      <c r="R111" s="137">
        <f>Данные!R146</f>
        <v>0.5192281506859893</v>
      </c>
      <c r="S111" s="137">
        <f>Данные!S146</f>
        <v>16</v>
      </c>
      <c r="T111"/>
    </row>
    <row r="112" spans="1:20" s="20" customFormat="1" ht="15.75" outlineLevel="1">
      <c r="A112" s="210">
        <f t="shared" si="3"/>
        <v>3</v>
      </c>
      <c r="B112" s="314" t="str">
        <f>Данные!B155</f>
        <v>Копылова Софья</v>
      </c>
      <c r="C112" s="141">
        <f>Данные!C155</f>
        <v>2006</v>
      </c>
      <c r="D112" s="141">
        <f>Данные!D155</f>
        <v>0</v>
      </c>
      <c r="E112" s="137" t="str">
        <f>Данные!E155</f>
        <v>Кольчугинский район</v>
      </c>
      <c r="F112" s="141" t="str">
        <f>Данные!F155</f>
        <v>11:15.01</v>
      </c>
      <c r="G112" s="299">
        <f>Данные!G155</f>
        <v>80</v>
      </c>
      <c r="H112" s="141">
        <f>Данные!H155</f>
        <v>101</v>
      </c>
      <c r="I112" s="299">
        <f>Данные!I155</f>
        <v>96</v>
      </c>
      <c r="J112" s="141">
        <f>Данные!J155</f>
        <v>28</v>
      </c>
      <c r="K112" s="299">
        <f>Данные!K155</f>
        <v>73</v>
      </c>
      <c r="L112" s="141">
        <f>Данные!L155</f>
        <v>52</v>
      </c>
      <c r="M112" s="299">
        <f>Данные!M155</f>
        <v>64</v>
      </c>
      <c r="N112" s="141">
        <f>Данные!N155</f>
        <v>45</v>
      </c>
      <c r="O112" s="299">
        <f>Данные!O155</f>
        <v>85</v>
      </c>
      <c r="P112" s="209">
        <f>Данные!P155</f>
        <v>398</v>
      </c>
      <c r="Q112" s="137">
        <f>Данные!Q155</f>
        <v>1</v>
      </c>
      <c r="R112" s="137">
        <f>Данные!R155</f>
        <v>0.7853373729628343</v>
      </c>
      <c r="S112" s="137">
        <f>Данные!S155</f>
        <v>6</v>
      </c>
      <c r="T112"/>
    </row>
    <row r="113" spans="1:20" s="20" customFormat="1" ht="15.75" outlineLevel="1">
      <c r="A113" s="210">
        <f t="shared" si="3"/>
        <v>4</v>
      </c>
      <c r="B113" s="137" t="str">
        <f>Данные!B145</f>
        <v>Новикова Виктория </v>
      </c>
      <c r="C113" s="141">
        <f>Данные!C145</f>
        <v>2006</v>
      </c>
      <c r="D113" s="141">
        <f>Данные!D145</f>
        <v>0</v>
      </c>
      <c r="E113" s="137" t="str">
        <f>Данные!E145</f>
        <v>г. Ковров</v>
      </c>
      <c r="F113" s="141" t="str">
        <f>Данные!F145</f>
        <v>10:58.01</v>
      </c>
      <c r="G113" s="299">
        <f>Данные!G145</f>
        <v>82</v>
      </c>
      <c r="H113" s="141">
        <f>Данные!H145</f>
        <v>48</v>
      </c>
      <c r="I113" s="299">
        <f>Данные!I145</f>
        <v>69</v>
      </c>
      <c r="J113" s="141">
        <f>Данные!J145</f>
        <v>18</v>
      </c>
      <c r="K113" s="299">
        <f>Данные!K145</f>
        <v>61</v>
      </c>
      <c r="L113" s="141">
        <f>Данные!L145</f>
        <v>52</v>
      </c>
      <c r="M113" s="299">
        <f>Данные!M145</f>
        <v>64</v>
      </c>
      <c r="N113" s="141">
        <f>Данные!N145</f>
        <v>47</v>
      </c>
      <c r="O113" s="299">
        <f>Данные!O145</f>
        <v>90</v>
      </c>
      <c r="P113" s="209">
        <f>Данные!P145</f>
        <v>366</v>
      </c>
      <c r="Q113" s="137">
        <f>Данные!Q145</f>
        <v>1</v>
      </c>
      <c r="R113" s="137">
        <f>Данные!R145</f>
        <v>0.48867577673569007</v>
      </c>
      <c r="S113" s="137">
        <f>Данные!S145</f>
        <v>18</v>
      </c>
      <c r="T113"/>
    </row>
    <row r="114" spans="1:20" s="20" customFormat="1" ht="15.75" outlineLevel="1">
      <c r="A114" s="210">
        <f t="shared" si="3"/>
        <v>5</v>
      </c>
      <c r="B114" s="137" t="str">
        <f>Данные!B150</f>
        <v>Потанина Алина</v>
      </c>
      <c r="C114" s="141">
        <f>Данные!C150</f>
        <v>2006</v>
      </c>
      <c r="D114" s="141">
        <f>Данные!D150</f>
        <v>0</v>
      </c>
      <c r="E114" s="137" t="str">
        <f>Данные!E150</f>
        <v>Гусь-Хрустальный р-н</v>
      </c>
      <c r="F114" s="141" t="str">
        <f>Данные!F150</f>
        <v>11:08.01</v>
      </c>
      <c r="G114" s="299">
        <f>Данные!G150</f>
        <v>81</v>
      </c>
      <c r="H114" s="141">
        <f>Данные!H150</f>
        <v>65</v>
      </c>
      <c r="I114" s="299">
        <f>Данные!I150</f>
        <v>75</v>
      </c>
      <c r="J114" s="141">
        <f>Данные!J150</f>
        <v>21</v>
      </c>
      <c r="K114" s="299">
        <f>Данные!K150</f>
        <v>62</v>
      </c>
      <c r="L114" s="141">
        <f>Данные!L150</f>
        <v>51</v>
      </c>
      <c r="M114" s="299">
        <f>Данные!M150</f>
        <v>63</v>
      </c>
      <c r="N114" s="141">
        <f>Данные!N150</f>
        <v>42</v>
      </c>
      <c r="O114" s="299">
        <f>Данные!O150</f>
        <v>79</v>
      </c>
      <c r="P114" s="209">
        <f>Данные!P150</f>
        <v>360</v>
      </c>
      <c r="Q114" s="137">
        <f>Данные!Q150</f>
        <v>1</v>
      </c>
      <c r="R114" s="137">
        <f>Данные!R150</f>
        <v>0.741013883531526</v>
      </c>
      <c r="S114" s="137">
        <f>Данные!S150</f>
        <v>8</v>
      </c>
      <c r="T114"/>
    </row>
    <row r="115" spans="1:20" s="20" customFormat="1" ht="15.75" outlineLevel="1">
      <c r="A115" s="210">
        <f t="shared" si="3"/>
        <v>6</v>
      </c>
      <c r="B115" s="137" t="str">
        <f>Данные!B156</f>
        <v>Тюкова Елизавета</v>
      </c>
      <c r="C115" s="141">
        <f>Данные!C156</f>
        <v>2008</v>
      </c>
      <c r="D115" s="141">
        <f>Данные!D156</f>
        <v>0</v>
      </c>
      <c r="E115" s="137" t="str">
        <f>Данные!E156</f>
        <v>Кольчугинский район</v>
      </c>
      <c r="F115" s="141" t="str">
        <f>Данные!F156</f>
        <v>10:48.01</v>
      </c>
      <c r="G115" s="299">
        <f>Данные!G156</f>
        <v>82</v>
      </c>
      <c r="H115" s="141">
        <f>Данные!H156</f>
        <v>17</v>
      </c>
      <c r="I115" s="299">
        <f>Данные!I156</f>
        <v>60</v>
      </c>
      <c r="J115" s="141">
        <f>Данные!J156</f>
        <v>14</v>
      </c>
      <c r="K115" s="299">
        <f>Данные!K156</f>
        <v>53</v>
      </c>
      <c r="L115" s="141">
        <f>Данные!L156</f>
        <v>57</v>
      </c>
      <c r="M115" s="299">
        <f>Данные!M156</f>
        <v>67</v>
      </c>
      <c r="N115" s="141">
        <f>Данные!N156</f>
        <v>47</v>
      </c>
      <c r="O115" s="299">
        <f>Данные!O156</f>
        <v>90</v>
      </c>
      <c r="P115" s="209">
        <f>Данные!P156</f>
        <v>352</v>
      </c>
      <c r="Q115" s="137">
        <f>Данные!Q156</f>
        <v>1</v>
      </c>
      <c r="R115" s="137">
        <f>Данные!R156</f>
        <v>0.07268323857821868</v>
      </c>
      <c r="S115" s="137">
        <f>Данные!S156</f>
        <v>33</v>
      </c>
      <c r="T115"/>
    </row>
    <row r="116" spans="1:20" s="20" customFormat="1" ht="15.75" outlineLevel="1">
      <c r="A116" s="210">
        <f t="shared" si="3"/>
        <v>7</v>
      </c>
      <c r="B116" s="137" t="str">
        <f>Данные!B169</f>
        <v>Титова Дарья </v>
      </c>
      <c r="C116" s="141">
        <f>Данные!C169</f>
        <v>2007</v>
      </c>
      <c r="D116" s="141">
        <f>Данные!D169</f>
        <v>0</v>
      </c>
      <c r="E116" s="137" t="str">
        <f>Данные!E169</f>
        <v>Юрьев-Польский район</v>
      </c>
      <c r="F116" s="141" t="str">
        <f>Данные!F169</f>
        <v>14:25.01</v>
      </c>
      <c r="G116" s="299">
        <f>Данные!G169</f>
        <v>68</v>
      </c>
      <c r="H116" s="141">
        <f>Данные!H169</f>
        <v>40</v>
      </c>
      <c r="I116" s="299">
        <f>Данные!I169</f>
        <v>67</v>
      </c>
      <c r="J116" s="141">
        <f>Данные!J169</f>
        <v>28</v>
      </c>
      <c r="K116" s="299">
        <f>Данные!K169</f>
        <v>73</v>
      </c>
      <c r="L116" s="141">
        <f>Данные!L169</f>
        <v>50</v>
      </c>
      <c r="M116" s="299">
        <f>Данные!M169</f>
        <v>63</v>
      </c>
      <c r="N116" s="141">
        <f>Данные!N169</f>
        <v>41</v>
      </c>
      <c r="O116" s="299">
        <f>Данные!O169</f>
        <v>77</v>
      </c>
      <c r="P116" s="209">
        <f>Данные!P169</f>
        <v>348</v>
      </c>
      <c r="Q116" s="137">
        <f>Данные!Q169</f>
        <v>1</v>
      </c>
      <c r="R116" s="137">
        <f>Данные!R169</f>
        <v>0.13117014520520665</v>
      </c>
      <c r="S116" s="137">
        <f>Данные!S169</f>
        <v>29</v>
      </c>
      <c r="T116"/>
    </row>
    <row r="117" spans="1:20" s="20" customFormat="1" ht="15.75" outlineLevel="1">
      <c r="A117" s="210">
        <f t="shared" si="3"/>
        <v>8</v>
      </c>
      <c r="B117" s="137" t="str">
        <f>Данные!B139</f>
        <v>Сафонова Валерия</v>
      </c>
      <c r="C117" s="141">
        <f>Данные!C139</f>
        <v>2007</v>
      </c>
      <c r="D117" s="141">
        <f>Данные!D139</f>
        <v>0</v>
      </c>
      <c r="E117" s="137" t="str">
        <f>Данные!E139</f>
        <v>Вязниковский район</v>
      </c>
      <c r="F117" s="141" t="str">
        <f>Данные!F139</f>
        <v>09:46.01</v>
      </c>
      <c r="G117" s="299">
        <f>Данные!G139</f>
        <v>88</v>
      </c>
      <c r="H117" s="141">
        <f>Данные!H139</f>
        <v>17</v>
      </c>
      <c r="I117" s="299">
        <f>Данные!I139</f>
        <v>60</v>
      </c>
      <c r="J117" s="141">
        <f>Данные!J139</f>
        <v>15</v>
      </c>
      <c r="K117" s="299">
        <f>Данные!K139</f>
        <v>56</v>
      </c>
      <c r="L117" s="141">
        <f>Данные!L139</f>
        <v>43</v>
      </c>
      <c r="M117" s="299">
        <f>Данные!M139</f>
        <v>57</v>
      </c>
      <c r="N117" s="141">
        <f>Данные!N139</f>
        <v>37</v>
      </c>
      <c r="O117" s="299">
        <f>Данные!O139</f>
        <v>69</v>
      </c>
      <c r="P117" s="209">
        <f>Данные!P139</f>
        <v>330</v>
      </c>
      <c r="Q117" s="137">
        <f>Данные!Q139</f>
        <v>1</v>
      </c>
      <c r="R117" s="137">
        <f>Данные!R139</f>
        <v>0.8585283622410864</v>
      </c>
      <c r="S117" s="137">
        <f>Данные!S139</f>
        <v>3</v>
      </c>
      <c r="T117"/>
    </row>
    <row r="118" spans="1:20" s="20" customFormat="1" ht="15.75" outlineLevel="1">
      <c r="A118" s="210">
        <f t="shared" si="3"/>
        <v>9</v>
      </c>
      <c r="B118" s="137" t="str">
        <f>Данные!B154</f>
        <v>Перепёлкина Яна</v>
      </c>
      <c r="C118" s="141">
        <f>Данные!C154</f>
        <v>2007</v>
      </c>
      <c r="D118" s="141">
        <f>Данные!D154</f>
        <v>0</v>
      </c>
      <c r="E118" s="137" t="str">
        <f>Данные!E154</f>
        <v>Ковровский район</v>
      </c>
      <c r="F118" s="141" t="str">
        <f>Данные!F154</f>
        <v>11:12.01</v>
      </c>
      <c r="G118" s="299">
        <f>Данные!G154</f>
        <v>81</v>
      </c>
      <c r="H118" s="141">
        <f>Данные!H154</f>
        <v>33</v>
      </c>
      <c r="I118" s="299">
        <f>Данные!I154</f>
        <v>64</v>
      </c>
      <c r="J118" s="141">
        <f>Данные!J154</f>
        <v>16</v>
      </c>
      <c r="K118" s="299">
        <f>Данные!K154</f>
        <v>60</v>
      </c>
      <c r="L118" s="141">
        <f>Данные!L154</f>
        <v>41</v>
      </c>
      <c r="M118" s="299">
        <f>Данные!M154</f>
        <v>51</v>
      </c>
      <c r="N118" s="141">
        <f>Данные!N154</f>
        <v>39</v>
      </c>
      <c r="O118" s="299">
        <f>Данные!O154</f>
        <v>73</v>
      </c>
      <c r="P118" s="209">
        <f>Данные!P154</f>
        <v>329</v>
      </c>
      <c r="Q118" s="137">
        <f>Данные!Q154</f>
        <v>1</v>
      </c>
      <c r="R118" s="137">
        <f>Данные!R154</f>
        <v>0.24141587923678376</v>
      </c>
      <c r="S118" s="137">
        <f>Данные!S154</f>
        <v>25</v>
      </c>
      <c r="T118"/>
    </row>
    <row r="119" spans="1:20" s="20" customFormat="1" ht="15.75" outlineLevel="1">
      <c r="A119" s="210">
        <f t="shared" si="3"/>
        <v>10</v>
      </c>
      <c r="B119" s="137" t="str">
        <f>Данные!B157</f>
        <v>Дементьева Юлия </v>
      </c>
      <c r="C119" s="141">
        <f>Данные!C157</f>
        <v>2006</v>
      </c>
      <c r="D119" s="141">
        <f>Данные!D157</f>
        <v>0</v>
      </c>
      <c r="E119" s="137" t="str">
        <f>Данные!E157</f>
        <v>Меленковский район</v>
      </c>
      <c r="F119" s="141" t="str">
        <f>Данные!F157</f>
        <v>11:46.01</v>
      </c>
      <c r="G119" s="299">
        <f>Данные!G157</f>
        <v>78</v>
      </c>
      <c r="H119" s="141">
        <f>Данные!H157</f>
        <v>19</v>
      </c>
      <c r="I119" s="299">
        <f>Данные!I157</f>
        <v>60</v>
      </c>
      <c r="J119" s="141">
        <f>Данные!J157</f>
        <v>26</v>
      </c>
      <c r="K119" s="299">
        <f>Данные!K157</f>
        <v>68</v>
      </c>
      <c r="L119" s="141">
        <f>Данные!L157</f>
        <v>63</v>
      </c>
      <c r="M119" s="299">
        <f>Данные!M157</f>
        <v>73</v>
      </c>
      <c r="N119" s="141">
        <f>Данные!N157</f>
        <v>26</v>
      </c>
      <c r="O119" s="299">
        <f>Данные!O157</f>
        <v>43</v>
      </c>
      <c r="P119" s="209">
        <f>Данные!P157</f>
        <v>322</v>
      </c>
      <c r="Q119" s="137">
        <f>Данные!Q157</f>
        <v>1</v>
      </c>
      <c r="R119" s="137">
        <f>Данные!R157</f>
        <v>0.7489839697987198</v>
      </c>
      <c r="S119" s="137">
        <f>Данные!S157</f>
        <v>7</v>
      </c>
      <c r="T119"/>
    </row>
    <row r="120" spans="1:20" s="20" customFormat="1" ht="15.75" outlineLevel="1">
      <c r="A120" s="210">
        <f t="shared" si="3"/>
        <v>11</v>
      </c>
      <c r="B120" s="137" t="str">
        <f>Данные!B152</f>
        <v>Новожилова Ксения </v>
      </c>
      <c r="C120" s="141">
        <f>Данные!C152</f>
        <v>2007</v>
      </c>
      <c r="D120" s="141">
        <f>Данные!D152</f>
        <v>0</v>
      </c>
      <c r="E120" s="137" t="str">
        <f>Данные!E152</f>
        <v>Киржачский район</v>
      </c>
      <c r="F120" s="141" t="str">
        <f>Данные!F152</f>
        <v>11:18.01</v>
      </c>
      <c r="G120" s="299">
        <f>Данные!G152</f>
        <v>80</v>
      </c>
      <c r="H120" s="141">
        <f>Данные!H152</f>
        <v>11</v>
      </c>
      <c r="I120" s="299">
        <f>Данные!I152</f>
        <v>37</v>
      </c>
      <c r="J120" s="141">
        <f>Данные!J152</f>
        <v>20</v>
      </c>
      <c r="K120" s="299">
        <f>Данные!K152</f>
        <v>62</v>
      </c>
      <c r="L120" s="141">
        <f>Данные!L152</f>
        <v>52</v>
      </c>
      <c r="M120" s="299">
        <f>Данные!M152</f>
        <v>64</v>
      </c>
      <c r="N120" s="141">
        <f>Данные!N152</f>
        <v>29</v>
      </c>
      <c r="O120" s="299">
        <f>Данные!O152</f>
        <v>55</v>
      </c>
      <c r="P120" s="209">
        <f>Данные!P152</f>
        <v>298</v>
      </c>
      <c r="Q120" s="137">
        <f>Данные!Q152</f>
        <v>1</v>
      </c>
      <c r="R120" s="137">
        <f>Данные!R152</f>
        <v>0.12846346307210021</v>
      </c>
      <c r="S120" s="137">
        <f>Данные!S152</f>
        <v>30</v>
      </c>
      <c r="T120"/>
    </row>
    <row r="121" spans="1:20" s="20" customFormat="1" ht="15.75" outlineLevel="1">
      <c r="A121" s="210">
        <f t="shared" si="3"/>
        <v>12</v>
      </c>
      <c r="B121" s="137" t="str">
        <f>Данные!B170</f>
        <v>Пульчева Татьяна </v>
      </c>
      <c r="C121" s="141">
        <f>Данные!C170</f>
        <v>2007</v>
      </c>
      <c r="D121" s="141">
        <f>Данные!D170</f>
        <v>0</v>
      </c>
      <c r="E121" s="137" t="str">
        <f>Данные!E170</f>
        <v>Юрьев-Польский район</v>
      </c>
      <c r="F121" s="141" t="str">
        <f>Данные!F170</f>
        <v>18:14.01</v>
      </c>
      <c r="G121" s="299">
        <f>Данные!G170</f>
        <v>45</v>
      </c>
      <c r="H121" s="141">
        <f>Данные!H170</f>
        <v>15</v>
      </c>
      <c r="I121" s="299">
        <f>Данные!I170</f>
        <v>55</v>
      </c>
      <c r="J121" s="141">
        <f>Данные!J170</f>
        <v>23</v>
      </c>
      <c r="K121" s="299">
        <f>Данные!K170</f>
        <v>64</v>
      </c>
      <c r="L121" s="141">
        <f>Данные!L170</f>
        <v>36</v>
      </c>
      <c r="M121" s="299">
        <f>Данные!M170</f>
        <v>38</v>
      </c>
      <c r="N121" s="141">
        <f>Данные!N170</f>
        <v>42</v>
      </c>
      <c r="O121" s="299">
        <f>Данные!O170</f>
        <v>79</v>
      </c>
      <c r="P121" s="209">
        <f>Данные!P170</f>
        <v>281</v>
      </c>
      <c r="Q121" s="137">
        <f>Данные!Q170</f>
        <v>1</v>
      </c>
      <c r="R121" s="137">
        <f>Данные!R170</f>
        <v>0.44315940484039495</v>
      </c>
      <c r="S121" s="137">
        <f>Данные!S170</f>
        <v>20</v>
      </c>
      <c r="T121"/>
    </row>
    <row r="122" spans="1:20" s="20" customFormat="1" ht="15.75" outlineLevel="1">
      <c r="A122" s="210">
        <f t="shared" si="3"/>
        <v>13</v>
      </c>
      <c r="B122" s="137" t="str">
        <f>Данные!B144</f>
        <v>Палагина Анастасия</v>
      </c>
      <c r="C122" s="141">
        <f>Данные!C144</f>
        <v>2007</v>
      </c>
      <c r="D122" s="141">
        <f>Данные!D144</f>
        <v>0</v>
      </c>
      <c r="E122" s="137" t="str">
        <f>Данные!E144</f>
        <v>г. Гусь-Хрустальный</v>
      </c>
      <c r="F122" s="141" t="str">
        <f>Данные!F144</f>
        <v>09:58.01</v>
      </c>
      <c r="G122" s="299">
        <f>Данные!G144</f>
        <v>87</v>
      </c>
      <c r="H122" s="141">
        <f>Данные!H144</f>
        <v>45</v>
      </c>
      <c r="I122" s="299">
        <f>Данные!I144</f>
        <v>68</v>
      </c>
      <c r="J122" s="141">
        <f>Данные!J144</f>
        <v>16</v>
      </c>
      <c r="K122" s="299">
        <f>Данные!K144</f>
        <v>60</v>
      </c>
      <c r="L122" s="141">
        <f>Данные!L144</f>
        <v>49</v>
      </c>
      <c r="M122" s="299">
        <f>Данные!M144</f>
        <v>62</v>
      </c>
      <c r="N122" s="141">
        <f>Данные!N144</f>
        <v>0</v>
      </c>
      <c r="O122" s="299">
        <f>Данные!O144</f>
        <v>0</v>
      </c>
      <c r="P122" s="209">
        <f>Данные!P144</f>
        <v>277</v>
      </c>
      <c r="Q122" s="137">
        <f>Данные!Q144</f>
        <v>1</v>
      </c>
      <c r="R122" s="137">
        <f>Данные!R144</f>
        <v>0.214852254979642</v>
      </c>
      <c r="S122" s="137">
        <f>Данные!S144</f>
        <v>27</v>
      </c>
      <c r="T122"/>
    </row>
    <row r="123" spans="1:20" s="20" customFormat="1" ht="15.75" outlineLevel="1">
      <c r="A123" s="210">
        <f t="shared" si="3"/>
        <v>14</v>
      </c>
      <c r="B123" s="137" t="str">
        <f>Данные!B142</f>
        <v>Кондратенко Анастасия</v>
      </c>
      <c r="C123" s="141">
        <f>Данные!C142</f>
        <v>2008</v>
      </c>
      <c r="D123" s="141">
        <f>Данные!D142</f>
        <v>0</v>
      </c>
      <c r="E123" s="137" t="str">
        <f>Данные!E142</f>
        <v>г. Владимир</v>
      </c>
      <c r="F123" s="141" t="str">
        <f>Данные!F142</f>
        <v>09:56.01</v>
      </c>
      <c r="G123" s="299">
        <f>Данные!G142</f>
        <v>87</v>
      </c>
      <c r="H123" s="141">
        <f>Данные!H142</f>
        <v>20</v>
      </c>
      <c r="I123" s="299">
        <f>Данные!I142</f>
        <v>61</v>
      </c>
      <c r="J123" s="141">
        <f>Данные!J142</f>
        <v>21</v>
      </c>
      <c r="K123" s="299">
        <f>Данные!K142</f>
        <v>62</v>
      </c>
      <c r="L123" s="141">
        <f>Данные!L142</f>
        <v>43</v>
      </c>
      <c r="M123" s="299">
        <f>Данные!M142</f>
        <v>57</v>
      </c>
      <c r="N123" s="141">
        <f>Данные!N142</f>
        <v>14</v>
      </c>
      <c r="O123" s="299">
        <f>Данные!O142</f>
        <v>8</v>
      </c>
      <c r="P123" s="209">
        <f>Данные!P142</f>
        <v>275</v>
      </c>
      <c r="Q123" s="137">
        <f>Данные!Q142</f>
        <v>1</v>
      </c>
      <c r="R123" s="137">
        <f>Данные!R142</f>
        <v>0.5400575016893951</v>
      </c>
      <c r="S123" s="137">
        <f>Данные!S142</f>
        <v>14</v>
      </c>
      <c r="T123"/>
    </row>
    <row r="124" spans="1:20" s="20" customFormat="1" ht="15.75" outlineLevel="1">
      <c r="A124" s="210">
        <f t="shared" si="3"/>
        <v>15</v>
      </c>
      <c r="B124" s="137" t="str">
        <f>Данные!B140</f>
        <v>Лебедева Валерия</v>
      </c>
      <c r="C124" s="141">
        <f>Данные!C140</f>
        <v>2007</v>
      </c>
      <c r="D124" s="141">
        <f>Данные!D140</f>
        <v>0</v>
      </c>
      <c r="E124" s="137" t="str">
        <f>Данные!E140</f>
        <v>Вязниковский район</v>
      </c>
      <c r="F124" s="141" t="str">
        <f>Данные!F140</f>
        <v>22:43.01</v>
      </c>
      <c r="G124" s="299">
        <f>Данные!G140</f>
        <v>0</v>
      </c>
      <c r="H124" s="141">
        <f>Данные!H140</f>
        <v>31</v>
      </c>
      <c r="I124" s="299">
        <f>Данные!I140</f>
        <v>64</v>
      </c>
      <c r="J124" s="141">
        <f>Данные!J140</f>
        <v>21</v>
      </c>
      <c r="K124" s="299">
        <f>Данные!K140</f>
        <v>62</v>
      </c>
      <c r="L124" s="141">
        <f>Данные!L140</f>
        <v>41</v>
      </c>
      <c r="M124" s="299">
        <f>Данные!M140</f>
        <v>51</v>
      </c>
      <c r="N124" s="141">
        <f>Данные!N140</f>
        <v>40</v>
      </c>
      <c r="O124" s="299">
        <f>Данные!O140</f>
        <v>75</v>
      </c>
      <c r="P124" s="209">
        <f>Данные!P140</f>
        <v>252</v>
      </c>
      <c r="Q124" s="137">
        <f>Данные!Q140</f>
        <v>1</v>
      </c>
      <c r="R124" s="137">
        <f>Данные!R140</f>
        <v>0.49326993441732525</v>
      </c>
      <c r="S124" s="137">
        <f>Данные!S140</f>
        <v>17</v>
      </c>
      <c r="T124"/>
    </row>
    <row r="125" spans="1:20" s="20" customFormat="1" ht="15.75" outlineLevel="1">
      <c r="A125" s="210">
        <f t="shared" si="3"/>
        <v>16</v>
      </c>
      <c r="B125" s="137" t="str">
        <f>Данные!B153</f>
        <v>Зеленова Полина</v>
      </c>
      <c r="C125" s="141">
        <f>Данные!C153</f>
        <v>2008</v>
      </c>
      <c r="D125" s="141">
        <f>Данные!D153</f>
        <v>0</v>
      </c>
      <c r="E125" s="137" t="str">
        <f>Данные!E153</f>
        <v>Ковровский район</v>
      </c>
      <c r="F125" s="141" t="str">
        <f>Данные!F153</f>
        <v>14:36.01</v>
      </c>
      <c r="G125" s="299">
        <f>Данные!G153</f>
        <v>67</v>
      </c>
      <c r="H125" s="141">
        <f>Данные!H153</f>
        <v>9</v>
      </c>
      <c r="I125" s="299">
        <f>Данные!I153</f>
        <v>30</v>
      </c>
      <c r="J125" s="141">
        <f>Данные!J153</f>
        <v>16</v>
      </c>
      <c r="K125" s="299">
        <f>Данные!K153</f>
        <v>60</v>
      </c>
      <c r="L125" s="141">
        <f>Данные!L153</f>
        <v>44</v>
      </c>
      <c r="M125" s="299">
        <f>Данные!M153</f>
        <v>59</v>
      </c>
      <c r="N125" s="141">
        <f>Данные!N153</f>
        <v>23</v>
      </c>
      <c r="O125" s="299">
        <f>Данные!O153</f>
        <v>35</v>
      </c>
      <c r="P125" s="209">
        <f>Данные!P153</f>
        <v>251</v>
      </c>
      <c r="Q125" s="137">
        <f>Данные!Q153</f>
        <v>1</v>
      </c>
      <c r="R125" s="137">
        <f>Данные!R153</f>
        <v>0.6488884870454926</v>
      </c>
      <c r="S125" s="137">
        <f>Данные!S153</f>
        <v>11</v>
      </c>
      <c r="T125"/>
    </row>
    <row r="126" spans="1:20" s="20" customFormat="1" ht="15.75" outlineLevel="1">
      <c r="A126" s="210">
        <f t="shared" si="3"/>
        <v>17</v>
      </c>
      <c r="B126" s="137" t="str">
        <f>Данные!B143</f>
        <v>Сатимова Зоя</v>
      </c>
      <c r="C126" s="141">
        <f>Данные!C143</f>
        <v>2007</v>
      </c>
      <c r="D126" s="141">
        <f>Данные!D143</f>
        <v>0</v>
      </c>
      <c r="E126" s="137" t="str">
        <f>Данные!E143</f>
        <v>г. Гусь-Хрустальный</v>
      </c>
      <c r="F126" s="141" t="str">
        <f>Данные!F143</f>
        <v>11:55.01</v>
      </c>
      <c r="G126" s="299">
        <f>Данные!G143</f>
        <v>77</v>
      </c>
      <c r="H126" s="141">
        <f>Данные!H143</f>
        <v>31</v>
      </c>
      <c r="I126" s="299">
        <f>Данные!I143</f>
        <v>64</v>
      </c>
      <c r="J126" s="141">
        <f>Данные!J143</f>
        <v>16</v>
      </c>
      <c r="K126" s="299">
        <f>Данные!K143</f>
        <v>60</v>
      </c>
      <c r="L126" s="141">
        <f>Данные!L143</f>
        <v>40</v>
      </c>
      <c r="M126" s="299">
        <f>Данные!M143</f>
        <v>48</v>
      </c>
      <c r="N126" s="141">
        <f>Данные!N143</f>
        <v>11</v>
      </c>
      <c r="O126" s="299">
        <f>Данные!O143</f>
        <v>0</v>
      </c>
      <c r="P126" s="209">
        <f>Данные!P143</f>
        <v>249</v>
      </c>
      <c r="Q126" s="137">
        <f>Данные!Q143</f>
        <v>1</v>
      </c>
      <c r="R126" s="137">
        <f>Данные!R143</f>
        <v>0.3327048492224366</v>
      </c>
      <c r="S126" s="137">
        <f>Данные!S143</f>
        <v>21</v>
      </c>
      <c r="T126"/>
    </row>
    <row r="127" spans="1:20" s="20" customFormat="1" ht="15.75" outlineLevel="1">
      <c r="A127" s="210">
        <f t="shared" si="3"/>
        <v>18</v>
      </c>
      <c r="B127" s="137" t="str">
        <f>Данные!B162</f>
        <v>Белова Елена</v>
      </c>
      <c r="C127" s="141">
        <f>Данные!C162</f>
        <v>2007</v>
      </c>
      <c r="D127" s="141">
        <f>Данные!D162</f>
        <v>0</v>
      </c>
      <c r="E127" s="137" t="str">
        <f>Данные!E162</f>
        <v>Петушинский район</v>
      </c>
      <c r="F127" s="141" t="str">
        <f>Данные!F162</f>
        <v>19:37.01</v>
      </c>
      <c r="G127" s="299">
        <f>Данные!G162</f>
        <v>30</v>
      </c>
      <c r="H127" s="141">
        <f>Данные!H162</f>
        <v>17</v>
      </c>
      <c r="I127" s="299">
        <f>Данные!I162</f>
        <v>60</v>
      </c>
      <c r="J127" s="141">
        <f>Данные!J162</f>
        <v>31</v>
      </c>
      <c r="K127" s="299">
        <f>Данные!K162</f>
        <v>82</v>
      </c>
      <c r="L127" s="141">
        <f>Данные!L162</f>
        <v>43</v>
      </c>
      <c r="M127" s="299">
        <f>Данные!M162</f>
        <v>57</v>
      </c>
      <c r="N127" s="141">
        <f>Данные!N162</f>
        <v>0</v>
      </c>
      <c r="O127" s="299">
        <f>Данные!O162</f>
        <v>0</v>
      </c>
      <c r="P127" s="209">
        <f>Данные!P162</f>
        <v>229</v>
      </c>
      <c r="Q127" s="137">
        <f>Данные!Q162</f>
        <v>1</v>
      </c>
      <c r="R127" s="137">
        <f>Данные!R162</f>
        <v>0.48777288625877047</v>
      </c>
      <c r="S127" s="137">
        <f>Данные!S162</f>
        <v>19</v>
      </c>
      <c r="T127"/>
    </row>
    <row r="128" spans="1:20" s="20" customFormat="1" ht="15.75" outlineLevel="1">
      <c r="A128" s="210">
        <f t="shared" si="3"/>
        <v>19</v>
      </c>
      <c r="B128" s="137" t="str">
        <f>Данные!B141</f>
        <v>Челышкова Яна </v>
      </c>
      <c r="C128" s="141">
        <f>Данные!C141</f>
        <v>2007</v>
      </c>
      <c r="D128" s="141">
        <f>Данные!D141</f>
        <v>0</v>
      </c>
      <c r="E128" s="137" t="str">
        <f>Данные!E141</f>
        <v>г. Владимир</v>
      </c>
      <c r="F128" s="141" t="str">
        <f>Данные!F141</f>
        <v>11:25.01</v>
      </c>
      <c r="G128" s="299">
        <f>Данные!G141</f>
        <v>80</v>
      </c>
      <c r="H128" s="141">
        <f>Данные!H141</f>
        <v>16</v>
      </c>
      <c r="I128" s="299">
        <f>Данные!I141</f>
        <v>59</v>
      </c>
      <c r="J128" s="141">
        <f>Данные!J141</f>
        <v>18</v>
      </c>
      <c r="K128" s="299">
        <f>Данные!K141</f>
        <v>61</v>
      </c>
      <c r="L128" s="141">
        <f>Данные!L141</f>
        <v>31</v>
      </c>
      <c r="M128" s="299">
        <f>Данные!M141</f>
        <v>21</v>
      </c>
      <c r="N128" s="141">
        <f>Данные!N141</f>
        <v>10</v>
      </c>
      <c r="O128" s="299">
        <f>Данные!O141</f>
        <v>0</v>
      </c>
      <c r="P128" s="209">
        <f>Данные!P141</f>
        <v>221</v>
      </c>
      <c r="Q128" s="137">
        <f>Данные!Q141</f>
        <v>1</v>
      </c>
      <c r="R128" s="137">
        <f>Данные!R141</f>
        <v>0.1361802907515166</v>
      </c>
      <c r="S128" s="137">
        <f>Данные!S141</f>
        <v>28</v>
      </c>
      <c r="T128"/>
    </row>
    <row r="129" spans="1:20" s="20" customFormat="1" ht="15.75" outlineLevel="1">
      <c r="A129" s="210">
        <f t="shared" si="3"/>
        <v>20</v>
      </c>
      <c r="B129" s="137" t="str">
        <f>Данные!B165</f>
        <v>Латыпова Анастасия</v>
      </c>
      <c r="C129" s="141">
        <f>Данные!C165</f>
        <v>2007</v>
      </c>
      <c r="D129" s="141">
        <f>Данные!D165</f>
        <v>0</v>
      </c>
      <c r="E129" s="137" t="str">
        <f>Данные!E165</f>
        <v>Судогодский р-н</v>
      </c>
      <c r="F129" s="141" t="str">
        <f>Данные!F165</f>
        <v>24:32.01</v>
      </c>
      <c r="G129" s="299">
        <f>Данные!G165</f>
        <v>0</v>
      </c>
      <c r="H129" s="141">
        <f>Данные!H165</f>
        <v>4</v>
      </c>
      <c r="I129" s="299">
        <f>Данные!I165</f>
        <v>9</v>
      </c>
      <c r="J129" s="141">
        <f>Данные!J165</f>
        <v>27</v>
      </c>
      <c r="K129" s="299">
        <f>Данные!K165</f>
        <v>70</v>
      </c>
      <c r="L129" s="141">
        <f>Данные!L165</f>
        <v>51</v>
      </c>
      <c r="M129" s="299">
        <f>Данные!M165</f>
        <v>63</v>
      </c>
      <c r="N129" s="141">
        <f>Данные!N165</f>
        <v>28</v>
      </c>
      <c r="O129" s="299">
        <f>Данные!O165</f>
        <v>50</v>
      </c>
      <c r="P129" s="209">
        <f>Данные!P165</f>
        <v>192</v>
      </c>
      <c r="Q129" s="137">
        <f>Данные!Q165</f>
        <v>1</v>
      </c>
      <c r="R129" s="137">
        <f>Данные!R165</f>
        <v>0.12382561478662368</v>
      </c>
      <c r="S129" s="137">
        <f>Данные!S165</f>
        <v>31</v>
      </c>
      <c r="T129"/>
    </row>
    <row r="130" spans="1:20" s="20" customFormat="1" ht="15.75" outlineLevel="1">
      <c r="A130" s="210">
        <f t="shared" si="3"/>
        <v>21</v>
      </c>
      <c r="B130" s="137" t="str">
        <f>Данные!B147</f>
        <v>Чеснова Арина</v>
      </c>
      <c r="C130" s="141">
        <f>Данные!C147</f>
        <v>2007</v>
      </c>
      <c r="D130" s="141">
        <f>Данные!D147</f>
        <v>0</v>
      </c>
      <c r="E130" s="137" t="str">
        <f>Данные!E147</f>
        <v>Гороховецкий район</v>
      </c>
      <c r="F130" s="141" t="str">
        <f>Данные!F147</f>
        <v>22:00.01</v>
      </c>
      <c r="G130" s="299">
        <f>Данные!G147</f>
        <v>0</v>
      </c>
      <c r="H130" s="141">
        <f>Данные!H147</f>
        <v>13</v>
      </c>
      <c r="I130" s="299">
        <f>Данные!I147</f>
        <v>46</v>
      </c>
      <c r="J130" s="141">
        <f>Данные!J147</f>
        <v>20</v>
      </c>
      <c r="K130" s="299">
        <f>Данные!K147</f>
        <v>62</v>
      </c>
      <c r="L130" s="141">
        <f>Данные!L147</f>
        <v>56</v>
      </c>
      <c r="M130" s="299">
        <f>Данные!M147</f>
        <v>66</v>
      </c>
      <c r="N130" s="141">
        <f>Данные!N147</f>
        <v>7</v>
      </c>
      <c r="O130" s="299">
        <f>Данные!O147</f>
        <v>0</v>
      </c>
      <c r="P130" s="209">
        <f>Данные!P147</f>
        <v>174</v>
      </c>
      <c r="Q130" s="137">
        <f>Данные!Q147</f>
        <v>1</v>
      </c>
      <c r="R130" s="137">
        <f>Данные!R147</f>
        <v>0.2566520985754399</v>
      </c>
      <c r="S130" s="137">
        <f>Данные!S147</f>
        <v>24</v>
      </c>
      <c r="T130"/>
    </row>
    <row r="131" spans="1:20" s="20" customFormat="1" ht="15.75" outlineLevel="1">
      <c r="A131" s="210">
        <f t="shared" si="3"/>
        <v>22</v>
      </c>
      <c r="B131" s="137" t="str">
        <f>Данные!B166</f>
        <v>Архипова Кристина</v>
      </c>
      <c r="C131" s="141">
        <f>Данные!C166</f>
        <v>2007</v>
      </c>
      <c r="D131" s="141">
        <f>Данные!D166</f>
        <v>0</v>
      </c>
      <c r="E131" s="137" t="str">
        <f>Данные!E166</f>
        <v>Судогодский р-н</v>
      </c>
      <c r="F131" s="141" t="str">
        <f>Данные!F166</f>
        <v>21:50.01</v>
      </c>
      <c r="G131" s="299">
        <f>Данные!G166</f>
        <v>3</v>
      </c>
      <c r="H131" s="141">
        <f>Данные!H166</f>
        <v>4</v>
      </c>
      <c r="I131" s="299">
        <f>Данные!I166</f>
        <v>9</v>
      </c>
      <c r="J131" s="141">
        <f>Данные!J166</f>
        <v>17</v>
      </c>
      <c r="K131" s="299">
        <f>Данные!K166</f>
        <v>60</v>
      </c>
      <c r="L131" s="141">
        <f>Данные!L166</f>
        <v>43</v>
      </c>
      <c r="M131" s="299">
        <f>Данные!M166</f>
        <v>57</v>
      </c>
      <c r="N131" s="141">
        <f>Данные!N166</f>
        <v>18</v>
      </c>
      <c r="O131" s="299">
        <f>Данные!O166</f>
        <v>25</v>
      </c>
      <c r="P131" s="209">
        <f>Данные!P166</f>
        <v>154</v>
      </c>
      <c r="Q131" s="137">
        <f>Данные!Q166</f>
        <v>1</v>
      </c>
      <c r="R131" s="137">
        <f>Данные!R166</f>
        <v>0.6758316113406423</v>
      </c>
      <c r="S131" s="137">
        <f>Данные!S166</f>
        <v>9</v>
      </c>
      <c r="T131"/>
    </row>
    <row r="132" spans="1:20" s="20" customFormat="1" ht="15.75" outlineLevel="1">
      <c r="A132" s="210">
        <f t="shared" si="3"/>
        <v>23</v>
      </c>
      <c r="B132" s="137" t="str">
        <f>Данные!B167</f>
        <v>Киселева Софья </v>
      </c>
      <c r="C132" s="141">
        <f>Данные!C167</f>
        <v>2006</v>
      </c>
      <c r="D132" s="141">
        <f>Данные!D167</f>
        <v>0</v>
      </c>
      <c r="E132" s="137" t="str">
        <f>Данные!E167</f>
        <v>Суздальский р-н</v>
      </c>
      <c r="F132" s="141" t="str">
        <f>Данные!F167</f>
        <v>23:48.01</v>
      </c>
      <c r="G132" s="299">
        <f>Данные!G167</f>
        <v>0</v>
      </c>
      <c r="H132" s="141">
        <f>Данные!H167</f>
        <v>5</v>
      </c>
      <c r="I132" s="299">
        <f>Данные!I167</f>
        <v>13</v>
      </c>
      <c r="J132" s="141">
        <f>Данные!J167</f>
        <v>25</v>
      </c>
      <c r="K132" s="299">
        <f>Данные!K167</f>
        <v>66</v>
      </c>
      <c r="L132" s="141">
        <f>Данные!L167</f>
        <v>38</v>
      </c>
      <c r="M132" s="299">
        <f>Данные!M167</f>
        <v>44</v>
      </c>
      <c r="N132" s="141">
        <f>Данные!N167</f>
        <v>16</v>
      </c>
      <c r="O132" s="299">
        <f>Данные!O167</f>
        <v>16</v>
      </c>
      <c r="P132" s="209">
        <f>Данные!P167</f>
        <v>139</v>
      </c>
      <c r="Q132" s="137">
        <f>Данные!Q167</f>
        <v>1</v>
      </c>
      <c r="R132" s="137">
        <f>Данные!R167</f>
        <v>0.9010886197262308</v>
      </c>
      <c r="S132" s="137">
        <f>Данные!S167</f>
        <v>1</v>
      </c>
      <c r="T132"/>
    </row>
    <row r="133" spans="1:20" s="20" customFormat="1" ht="15.75" outlineLevel="1">
      <c r="A133" s="210">
        <f t="shared" si="3"/>
        <v>24</v>
      </c>
      <c r="B133" s="137" t="str">
        <f>Данные!B148</f>
        <v>Гуськова Оксана</v>
      </c>
      <c r="C133" s="141">
        <f>Данные!C148</f>
        <v>2006</v>
      </c>
      <c r="D133" s="141">
        <f>Данные!D148</f>
        <v>0</v>
      </c>
      <c r="E133" s="137" t="str">
        <f>Данные!E148</f>
        <v>Гороховецкий район</v>
      </c>
      <c r="F133" s="141" t="str">
        <f>Данные!F148</f>
        <v>22:00.01</v>
      </c>
      <c r="G133" s="299">
        <f>Данные!G148</f>
        <v>0</v>
      </c>
      <c r="H133" s="141">
        <f>Данные!H148</f>
        <v>7</v>
      </c>
      <c r="I133" s="299">
        <f>Данные!I148</f>
        <v>21</v>
      </c>
      <c r="J133" s="141">
        <f>Данные!J148</f>
        <v>16</v>
      </c>
      <c r="K133" s="299">
        <f>Данные!K148</f>
        <v>60</v>
      </c>
      <c r="L133" s="141">
        <f>Данные!L148</f>
        <v>42</v>
      </c>
      <c r="M133" s="299">
        <f>Данные!M148</f>
        <v>54</v>
      </c>
      <c r="N133" s="141">
        <f>Данные!N148</f>
        <v>0</v>
      </c>
      <c r="O133" s="299">
        <f>Данные!O148</f>
        <v>0</v>
      </c>
      <c r="P133" s="209">
        <f>Данные!P148</f>
        <v>135</v>
      </c>
      <c r="Q133" s="137">
        <f>Данные!Q148</f>
        <v>1</v>
      </c>
      <c r="R133" s="137">
        <f>Данные!R148</f>
        <v>0.6478867569499103</v>
      </c>
      <c r="S133" s="137">
        <f>Данные!S148</f>
        <v>13</v>
      </c>
      <c r="T133"/>
    </row>
    <row r="134" spans="1:20" s="20" customFormat="1" ht="15.75" outlineLevel="1">
      <c r="A134" s="210">
        <f t="shared" si="3"/>
        <v>25</v>
      </c>
      <c r="B134" s="137" t="str">
        <f>Данные!B161</f>
        <v>Пантелеева Дарья</v>
      </c>
      <c r="C134" s="141">
        <f>Данные!C161</f>
        <v>2007</v>
      </c>
      <c r="D134" s="141">
        <f>Данные!D161</f>
        <v>0</v>
      </c>
      <c r="E134" s="137" t="str">
        <f>Данные!E161</f>
        <v>Петушинский район</v>
      </c>
      <c r="F134" s="141" t="str">
        <f>Данные!F161</f>
        <v>21:09.01</v>
      </c>
      <c r="G134" s="299">
        <f>Данные!G161</f>
        <v>13</v>
      </c>
      <c r="H134" s="141">
        <f>Данные!H161</f>
        <v>3</v>
      </c>
      <c r="I134" s="299">
        <f>Данные!I161</f>
        <v>8</v>
      </c>
      <c r="J134" s="141">
        <f>Данные!J161</f>
        <v>14</v>
      </c>
      <c r="K134" s="299">
        <f>Данные!K161</f>
        <v>53</v>
      </c>
      <c r="L134" s="141">
        <f>Данные!L161</f>
        <v>38</v>
      </c>
      <c r="M134" s="299">
        <f>Данные!M161</f>
        <v>44</v>
      </c>
      <c r="N134" s="141">
        <f>Данные!N161</f>
        <v>5</v>
      </c>
      <c r="O134" s="299">
        <f>Данные!O161</f>
        <v>0</v>
      </c>
      <c r="P134" s="209">
        <f>Данные!P161</f>
        <v>118</v>
      </c>
      <c r="Q134" s="137">
        <f>Данные!Q161</f>
        <v>1</v>
      </c>
      <c r="R134" s="137">
        <f>Данные!R161</f>
        <v>0.05717524919805894</v>
      </c>
      <c r="S134" s="137">
        <f>Данные!S161</f>
        <v>34</v>
      </c>
      <c r="T134"/>
    </row>
    <row r="135" spans="1:20" s="20" customFormat="1" ht="15.75" outlineLevel="1">
      <c r="A135" s="210">
        <f t="shared" si="3"/>
        <v>26</v>
      </c>
      <c r="B135" s="137" t="str">
        <f>Данные!B168</f>
        <v>Ермолина Мария </v>
      </c>
      <c r="C135" s="141">
        <f>Данные!C168</f>
        <v>2006</v>
      </c>
      <c r="D135" s="141">
        <f>Данные!D168</f>
        <v>0</v>
      </c>
      <c r="E135" s="137" t="str">
        <f>Данные!E168</f>
        <v>Суздальский р-н</v>
      </c>
      <c r="F135" s="141" t="str">
        <f>Данные!F168</f>
        <v>23:02.01</v>
      </c>
      <c r="G135" s="299">
        <f>Данные!G168</f>
        <v>0</v>
      </c>
      <c r="H135" s="141">
        <f>Данные!H168</f>
        <v>0</v>
      </c>
      <c r="I135" s="299">
        <f>Данные!I168</f>
        <v>1</v>
      </c>
      <c r="J135" s="141">
        <f>Данные!J168</f>
        <v>14</v>
      </c>
      <c r="K135" s="299">
        <f>Данные!K168</f>
        <v>53</v>
      </c>
      <c r="L135" s="141">
        <f>Данные!L168</f>
        <v>31</v>
      </c>
      <c r="M135" s="299">
        <f>Данные!M168</f>
        <v>21</v>
      </c>
      <c r="N135" s="141">
        <f>Данные!N168</f>
        <v>13</v>
      </c>
      <c r="O135" s="299">
        <f>Данные!O168</f>
        <v>4</v>
      </c>
      <c r="P135" s="209">
        <f>Данные!P168</f>
        <v>79</v>
      </c>
      <c r="Q135" s="137">
        <f>Данные!Q168</f>
        <v>1</v>
      </c>
      <c r="R135" s="137">
        <f>Данные!R168</f>
        <v>0.259979426439783</v>
      </c>
      <c r="S135" s="137">
        <f>Данные!S168</f>
        <v>23</v>
      </c>
      <c r="T135"/>
    </row>
    <row r="136" spans="1:21" s="28" customFormat="1" ht="15" customHeight="1">
      <c r="A136" s="152"/>
      <c r="B136" s="36"/>
      <c r="C136" s="36"/>
      <c r="D136" s="36"/>
      <c r="E136" s="153"/>
      <c r="F136" s="60"/>
      <c r="G136" s="154"/>
      <c r="H136" s="154"/>
      <c r="I136" s="154"/>
      <c r="J136" s="154"/>
      <c r="K136" s="154"/>
      <c r="L136" s="154"/>
      <c r="M136" s="154"/>
      <c r="N136" s="60"/>
      <c r="O136" s="154"/>
      <c r="P136" s="36"/>
      <c r="Q136" s="36"/>
      <c r="R136" s="26"/>
      <c r="S136" s="152"/>
      <c r="T136" s="27"/>
      <c r="U136" s="27"/>
    </row>
  </sheetData>
  <sheetProtection formatCells="0" formatColumns="0" formatRows="0" insertColumns="0" insertRows="0" sort="0"/>
  <mergeCells count="46">
    <mergeCell ref="P8:P9"/>
    <mergeCell ref="P76:P77"/>
    <mergeCell ref="A76:A77"/>
    <mergeCell ref="E76:E77"/>
    <mergeCell ref="N76:O76"/>
    <mergeCell ref="F76:G76"/>
    <mergeCell ref="B76:B77"/>
    <mergeCell ref="C76:C77"/>
    <mergeCell ref="D76:D77"/>
    <mergeCell ref="H76:I76"/>
    <mergeCell ref="N8:O8"/>
    <mergeCell ref="F8:G8"/>
    <mergeCell ref="B8:B9"/>
    <mergeCell ref="C8:C9"/>
    <mergeCell ref="D8:D9"/>
    <mergeCell ref="H8:I8"/>
    <mergeCell ref="J8:K8"/>
    <mergeCell ref="L8:M8"/>
    <mergeCell ref="H42:I42"/>
    <mergeCell ref="J42:K42"/>
    <mergeCell ref="A8:A9"/>
    <mergeCell ref="E8:E9"/>
    <mergeCell ref="J76:K76"/>
    <mergeCell ref="L42:M42"/>
    <mergeCell ref="H108:I108"/>
    <mergeCell ref="J108:K108"/>
    <mergeCell ref="A2:P2"/>
    <mergeCell ref="A6:P6"/>
    <mergeCell ref="A42:A43"/>
    <mergeCell ref="B42:B43"/>
    <mergeCell ref="C42:C43"/>
    <mergeCell ref="D42:D43"/>
    <mergeCell ref="E42:E43"/>
    <mergeCell ref="F42:G42"/>
    <mergeCell ref="A108:A109"/>
    <mergeCell ref="B108:B109"/>
    <mergeCell ref="C108:C109"/>
    <mergeCell ref="D108:D109"/>
    <mergeCell ref="E108:E109"/>
    <mergeCell ref="F108:G108"/>
    <mergeCell ref="L108:M108"/>
    <mergeCell ref="N108:O108"/>
    <mergeCell ref="P108:P109"/>
    <mergeCell ref="N42:O42"/>
    <mergeCell ref="P42:P43"/>
    <mergeCell ref="L76:M76"/>
  </mergeCells>
  <conditionalFormatting sqref="F37 F71">
    <cfRule type="cellIs" priority="1" dxfId="3" operator="equal" stopIfTrue="1">
      <formula>0</formula>
    </cfRule>
  </conditionalFormatting>
  <printOptions/>
  <pageMargins left="0.1968503937007874" right="0.1968503937007874" top="0.7874015748031497" bottom="0.5905511811023623" header="0.1968503937007874" footer="0.1968503937007874"/>
  <pageSetup horizontalDpi="600" verticalDpi="600" orientation="landscape" paperSize="9" r:id="rId1"/>
  <headerFooter alignWithMargins="0">
    <oddHeader>&amp;CМинистерство ФКиС Влад.обл.
Министерство образования и молодёжной политики Влад.обл.
Управление по ФКиС г. Коврова&amp;R&amp;P</oddHeader>
    <oddFooter>&amp;LГлавный судья, судья всероссийской категории  ______________ С.В. Чесноков, г. Ковров, Владимирская обл.&amp;Rг. Ковров, 15 марта 2024 г.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outlinePr summaryBelow="0"/>
  </sheetPr>
  <dimension ref="A2:P221"/>
  <sheetViews>
    <sheetView tabSelected="1" zoomScaleSheetLayoutView="100" zoomScalePageLayoutView="0" workbookViewId="0" topLeftCell="B1">
      <selection activeCell="K10" sqref="K10"/>
    </sheetView>
  </sheetViews>
  <sheetFormatPr defaultColWidth="9.00390625" defaultRowHeight="12.75" outlineLevelRow="2"/>
  <cols>
    <col min="1" max="1" width="9.25390625" style="2" customWidth="1"/>
    <col min="2" max="2" width="19.375" style="0" customWidth="1"/>
    <col min="3" max="3" width="6.00390625" style="1" customWidth="1"/>
    <col min="4" max="4" width="4.125" style="1" customWidth="1"/>
    <col min="5" max="5" width="21.625" style="4" customWidth="1"/>
    <col min="6" max="6" width="10.625" style="8" customWidth="1"/>
    <col min="7" max="7" width="5.75390625" style="1" customWidth="1"/>
    <col min="8" max="8" width="8.75390625" style="1" customWidth="1"/>
    <col min="9" max="9" width="7.75390625" style="1" customWidth="1"/>
    <col min="10" max="10" width="5.75390625" style="1" customWidth="1"/>
    <col min="11" max="11" width="16.00390625" style="1" customWidth="1"/>
    <col min="12" max="12" width="8.75390625" style="1" customWidth="1"/>
    <col min="13" max="13" width="6.75390625" style="1" customWidth="1"/>
    <col min="14" max="14" width="6.25390625" style="21" customWidth="1"/>
    <col min="15" max="15" width="6.875" style="1" customWidth="1"/>
    <col min="16" max="16" width="7.125" style="1" customWidth="1"/>
  </cols>
  <sheetData>
    <row r="1" ht="6" customHeight="1"/>
    <row r="2" spans="1:16" s="4" customFormat="1" ht="43.5" customHeight="1" outlineLevel="1">
      <c r="A2" s="326" t="s">
        <v>895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215"/>
      <c r="P2" s="188"/>
    </row>
    <row r="3" spans="6:16" s="4" customFormat="1" ht="6.75" customHeight="1" outlineLevel="1">
      <c r="F3" s="30"/>
      <c r="N3" s="20"/>
      <c r="O3" s="136"/>
      <c r="P3" s="136"/>
    </row>
    <row r="4" spans="1:6" ht="12.75" outlineLevel="1">
      <c r="A4"/>
      <c r="C4" s="4" t="s">
        <v>894</v>
      </c>
      <c r="F4" s="65" t="s">
        <v>16</v>
      </c>
    </row>
    <row r="5" spans="1:15" ht="12.75" outlineLevel="1">
      <c r="A5"/>
      <c r="C5"/>
      <c r="E5"/>
      <c r="O5"/>
    </row>
    <row r="6" spans="1:16" ht="18" outlineLevel="1">
      <c r="A6" s="332" t="s">
        <v>30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215"/>
      <c r="P6" s="215"/>
    </row>
    <row r="7" spans="1:15" ht="18.75">
      <c r="A7"/>
      <c r="B7" s="44"/>
      <c r="C7"/>
      <c r="D7" s="18"/>
      <c r="E7"/>
      <c r="F7"/>
      <c r="O7"/>
    </row>
    <row r="8" spans="3:15" ht="18">
      <c r="C8" s="337" t="s">
        <v>15</v>
      </c>
      <c r="D8" s="338"/>
      <c r="E8" s="334" t="s">
        <v>25</v>
      </c>
      <c r="F8" s="335"/>
      <c r="G8" s="335"/>
      <c r="H8" s="335"/>
      <c r="I8" s="335"/>
      <c r="J8" s="336"/>
      <c r="K8" s="308" t="s">
        <v>19</v>
      </c>
      <c r="L8" s="21"/>
      <c r="M8" s="21"/>
      <c r="O8"/>
    </row>
    <row r="9" spans="3:15" ht="18">
      <c r="C9" s="159">
        <f aca="true" t="shared" si="0" ref="C9:C22">RANK(K9,$K$9:$K$22)</f>
        <v>1</v>
      </c>
      <c r="D9" s="160"/>
      <c r="E9" s="151" t="str">
        <f>$B$105</f>
        <v>г. Ковров</v>
      </c>
      <c r="F9" s="161"/>
      <c r="G9" s="161"/>
      <c r="H9" s="161"/>
      <c r="I9" s="161"/>
      <c r="J9" s="162"/>
      <c r="K9" s="310">
        <f>$P$105</f>
        <v>2946</v>
      </c>
      <c r="L9" s="21"/>
      <c r="M9" s="21"/>
      <c r="O9"/>
    </row>
    <row r="10" spans="3:15" ht="18">
      <c r="C10" s="159">
        <f t="shared" si="0"/>
        <v>2</v>
      </c>
      <c r="D10" s="160"/>
      <c r="E10" s="151" t="str">
        <f>$B$123</f>
        <v>Кольчугинский район</v>
      </c>
      <c r="F10" s="161"/>
      <c r="G10" s="161"/>
      <c r="H10" s="161"/>
      <c r="I10" s="161"/>
      <c r="J10" s="162"/>
      <c r="K10" s="310">
        <f>$P$123</f>
        <v>2937</v>
      </c>
      <c r="L10" s="21"/>
      <c r="M10" s="21"/>
      <c r="O10"/>
    </row>
    <row r="11" spans="3:15" ht="18">
      <c r="C11" s="159">
        <f t="shared" si="0"/>
        <v>3</v>
      </c>
      <c r="D11" s="160"/>
      <c r="E11" s="151" t="str">
        <f>$B$78</f>
        <v>Гусь-Хрустальный район</v>
      </c>
      <c r="F11" s="161"/>
      <c r="G11" s="161"/>
      <c r="H11" s="161"/>
      <c r="I11" s="161"/>
      <c r="J11" s="162"/>
      <c r="K11" s="310">
        <f>$P$78</f>
        <v>2927</v>
      </c>
      <c r="L11" s="21"/>
      <c r="M11" s="21"/>
      <c r="O11"/>
    </row>
    <row r="12" spans="3:15" ht="18">
      <c r="C12" s="159">
        <f t="shared" si="0"/>
        <v>4</v>
      </c>
      <c r="D12" s="160"/>
      <c r="E12" s="151" t="str">
        <f>$B$51</f>
        <v>Вязниковский район</v>
      </c>
      <c r="F12" s="161"/>
      <c r="G12" s="161"/>
      <c r="H12" s="161"/>
      <c r="I12" s="161"/>
      <c r="J12" s="162"/>
      <c r="K12" s="310">
        <f>$P$51</f>
        <v>2832</v>
      </c>
      <c r="L12" s="21"/>
      <c r="M12" s="21"/>
      <c r="O12"/>
    </row>
    <row r="13" spans="3:15" ht="18" collapsed="1">
      <c r="C13" s="159">
        <f t="shared" si="0"/>
        <v>5</v>
      </c>
      <c r="D13" s="160"/>
      <c r="E13" s="151" t="str">
        <f>$B$114</f>
        <v>Ковровский район</v>
      </c>
      <c r="F13" s="161"/>
      <c r="G13" s="161"/>
      <c r="H13" s="161"/>
      <c r="I13" s="161"/>
      <c r="J13" s="162"/>
      <c r="K13" s="310">
        <f>$P$114</f>
        <v>2643</v>
      </c>
      <c r="L13" s="21"/>
      <c r="M13" s="21"/>
      <c r="O13"/>
    </row>
    <row r="14" spans="3:15" ht="18">
      <c r="C14" s="159">
        <f t="shared" si="0"/>
        <v>6</v>
      </c>
      <c r="D14" s="160"/>
      <c r="E14" s="151" t="str">
        <f>$B$42</f>
        <v>г. Владимир</v>
      </c>
      <c r="F14" s="161"/>
      <c r="G14" s="161"/>
      <c r="H14" s="161"/>
      <c r="I14" s="161"/>
      <c r="J14" s="162"/>
      <c r="K14" s="310">
        <f>$P$42</f>
        <v>2583</v>
      </c>
      <c r="L14" s="21"/>
      <c r="M14" s="21"/>
      <c r="O14"/>
    </row>
    <row r="15" spans="3:15" ht="18" collapsed="1">
      <c r="C15" s="159">
        <f t="shared" si="0"/>
        <v>7</v>
      </c>
      <c r="D15" s="160"/>
      <c r="E15" s="151" t="str">
        <f>$B$213</f>
        <v>Юрьев-Польский район</v>
      </c>
      <c r="F15" s="161"/>
      <c r="G15" s="161"/>
      <c r="H15" s="161"/>
      <c r="I15" s="161"/>
      <c r="J15" s="162"/>
      <c r="K15" s="310">
        <f>$P$213</f>
        <v>2177</v>
      </c>
      <c r="L15" s="21"/>
      <c r="M15" s="21"/>
      <c r="O15"/>
    </row>
    <row r="16" spans="3:15" ht="18">
      <c r="C16" s="159">
        <f t="shared" si="0"/>
        <v>8</v>
      </c>
      <c r="D16" s="160"/>
      <c r="E16" s="151" t="str">
        <f>$B$96</f>
        <v>Киржачский район</v>
      </c>
      <c r="F16" s="161"/>
      <c r="G16" s="161"/>
      <c r="H16" s="161"/>
      <c r="I16" s="161"/>
      <c r="J16" s="162"/>
      <c r="K16" s="310">
        <f>$P$96</f>
        <v>2079</v>
      </c>
      <c r="L16" s="21"/>
      <c r="M16" s="21"/>
      <c r="O16"/>
    </row>
    <row r="17" spans="3:15" ht="18">
      <c r="C17" s="159">
        <f t="shared" si="0"/>
        <v>9</v>
      </c>
      <c r="D17" s="160"/>
      <c r="E17" s="151" t="str">
        <f>$B$195</f>
        <v>Судогодский район</v>
      </c>
      <c r="F17" s="161"/>
      <c r="G17" s="161"/>
      <c r="H17" s="161"/>
      <c r="I17" s="161"/>
      <c r="J17" s="162"/>
      <c r="K17" s="310">
        <f>$P$195</f>
        <v>1950</v>
      </c>
      <c r="L17" s="21"/>
      <c r="M17" s="21"/>
      <c r="O17"/>
    </row>
    <row r="18" spans="3:15" ht="18">
      <c r="C18" s="159">
        <f t="shared" si="0"/>
        <v>10</v>
      </c>
      <c r="D18" s="160"/>
      <c r="E18" s="151" t="str">
        <f>$B$69</f>
        <v>г. Гусь-Хрустальный</v>
      </c>
      <c r="F18" s="161"/>
      <c r="G18" s="161"/>
      <c r="H18" s="161"/>
      <c r="I18" s="161"/>
      <c r="J18" s="162"/>
      <c r="K18" s="310">
        <f>$P$69</f>
        <v>1940</v>
      </c>
      <c r="L18" s="21"/>
      <c r="M18" s="21"/>
      <c r="O18"/>
    </row>
    <row r="19" spans="3:15" ht="18">
      <c r="C19" s="159">
        <f t="shared" si="0"/>
        <v>11</v>
      </c>
      <c r="D19" s="160"/>
      <c r="E19" s="151" t="str">
        <f>$B$132</f>
        <v>Меленковский район</v>
      </c>
      <c r="F19" s="161"/>
      <c r="G19" s="161"/>
      <c r="H19" s="161"/>
      <c r="I19" s="161"/>
      <c r="J19" s="162"/>
      <c r="K19" s="310">
        <f>$P$132</f>
        <v>1900</v>
      </c>
      <c r="L19" s="21"/>
      <c r="M19" s="21"/>
      <c r="O19"/>
    </row>
    <row r="20" spans="3:15" ht="18">
      <c r="C20" s="159">
        <f t="shared" si="0"/>
        <v>12</v>
      </c>
      <c r="D20" s="160"/>
      <c r="E20" s="151" t="str">
        <f>$B$159</f>
        <v>Петушинский район</v>
      </c>
      <c r="F20" s="161"/>
      <c r="G20" s="161"/>
      <c r="H20" s="161"/>
      <c r="I20" s="161"/>
      <c r="J20" s="162"/>
      <c r="K20" s="310">
        <f>$P$159</f>
        <v>1477</v>
      </c>
      <c r="L20" s="21"/>
      <c r="M20" s="21"/>
      <c r="O20"/>
    </row>
    <row r="21" spans="3:15" ht="18">
      <c r="C21" s="159">
        <f t="shared" si="0"/>
        <v>13</v>
      </c>
      <c r="D21" s="160"/>
      <c r="E21" s="151" t="str">
        <f>$B$204</f>
        <v>Суздальский район</v>
      </c>
      <c r="F21" s="161"/>
      <c r="G21" s="161"/>
      <c r="H21" s="161"/>
      <c r="I21" s="161"/>
      <c r="J21" s="162"/>
      <c r="K21" s="310">
        <f>$P$204</f>
        <v>1365</v>
      </c>
      <c r="L21" s="21"/>
      <c r="M21" s="21"/>
      <c r="O21"/>
    </row>
    <row r="22" spans="3:15" ht="18" collapsed="1">
      <c r="C22" s="159">
        <f t="shared" si="0"/>
        <v>14</v>
      </c>
      <c r="D22" s="160"/>
      <c r="E22" s="151" t="str">
        <f>$B$60</f>
        <v>Гороховецкий район</v>
      </c>
      <c r="F22" s="161"/>
      <c r="G22" s="161"/>
      <c r="H22" s="161"/>
      <c r="I22" s="161"/>
      <c r="J22" s="162"/>
      <c r="K22" s="310">
        <f>$P$60</f>
        <v>673</v>
      </c>
      <c r="L22" s="21"/>
      <c r="M22" s="21"/>
      <c r="O22"/>
    </row>
    <row r="23" spans="3:15" ht="18" hidden="1" outlineLevel="1">
      <c r="C23" s="159"/>
      <c r="D23" s="160"/>
      <c r="E23" s="151"/>
      <c r="F23" s="161"/>
      <c r="G23" s="161"/>
      <c r="H23" s="161"/>
      <c r="I23" s="161"/>
      <c r="J23" s="162"/>
      <c r="K23" s="309"/>
      <c r="L23" s="21"/>
      <c r="M23" s="21"/>
      <c r="O23"/>
    </row>
    <row r="24" spans="3:15" ht="18" hidden="1" outlineLevel="1">
      <c r="C24" s="159"/>
      <c r="D24" s="160"/>
      <c r="E24" s="151"/>
      <c r="F24" s="161"/>
      <c r="G24" s="161"/>
      <c r="H24" s="161"/>
      <c r="I24" s="161"/>
      <c r="J24" s="162"/>
      <c r="K24" s="309"/>
      <c r="L24" s="21"/>
      <c r="M24" s="21"/>
      <c r="O24"/>
    </row>
    <row r="25" spans="3:15" ht="18" hidden="1" outlineLevel="1">
      <c r="C25" s="159"/>
      <c r="D25" s="160"/>
      <c r="E25" s="151"/>
      <c r="F25" s="161"/>
      <c r="G25" s="161"/>
      <c r="H25" s="161"/>
      <c r="I25" s="161"/>
      <c r="J25" s="162"/>
      <c r="K25" s="309"/>
      <c r="L25" s="21"/>
      <c r="M25" s="21"/>
      <c r="O25"/>
    </row>
    <row r="26" spans="3:15" ht="18" hidden="1" outlineLevel="1">
      <c r="C26" s="159"/>
      <c r="D26" s="160"/>
      <c r="E26" s="151"/>
      <c r="F26" s="161"/>
      <c r="G26" s="161"/>
      <c r="H26" s="161"/>
      <c r="I26" s="161"/>
      <c r="J26" s="162"/>
      <c r="K26" s="309"/>
      <c r="L26" s="21"/>
      <c r="M26" s="21"/>
      <c r="O26"/>
    </row>
    <row r="27" spans="3:15" ht="18" hidden="1" outlineLevel="1">
      <c r="C27" s="159"/>
      <c r="D27" s="160"/>
      <c r="E27" s="151"/>
      <c r="F27" s="161"/>
      <c r="G27" s="161"/>
      <c r="H27" s="161"/>
      <c r="I27" s="161"/>
      <c r="J27" s="162"/>
      <c r="K27" s="309"/>
      <c r="L27" s="21"/>
      <c r="M27" s="21"/>
      <c r="O27"/>
    </row>
    <row r="28" spans="3:15" ht="18" hidden="1" outlineLevel="1">
      <c r="C28" s="159"/>
      <c r="D28" s="160"/>
      <c r="E28" s="151"/>
      <c r="F28" s="161"/>
      <c r="G28" s="161"/>
      <c r="H28" s="161"/>
      <c r="I28" s="161"/>
      <c r="J28" s="162"/>
      <c r="K28" s="309"/>
      <c r="L28" s="21"/>
      <c r="M28" s="21"/>
      <c r="O28"/>
    </row>
    <row r="29" spans="3:15" ht="18" hidden="1" outlineLevel="1">
      <c r="C29" s="159"/>
      <c r="D29" s="160"/>
      <c r="E29" s="151"/>
      <c r="F29" s="161"/>
      <c r="G29" s="161"/>
      <c r="H29" s="161"/>
      <c r="I29" s="161"/>
      <c r="J29" s="162"/>
      <c r="K29" s="309"/>
      <c r="L29" s="21"/>
      <c r="M29" s="21"/>
      <c r="O29"/>
    </row>
    <row r="30" spans="1:15" ht="18.75" collapsed="1">
      <c r="A30"/>
      <c r="B30" s="44"/>
      <c r="C30"/>
      <c r="D30" s="18"/>
      <c r="E30"/>
      <c r="F30"/>
      <c r="O30"/>
    </row>
    <row r="31" spans="1:16" s="20" customFormat="1" ht="25.5" customHeight="1" hidden="1" outlineLevel="1">
      <c r="A31" s="315"/>
      <c r="B31" s="318" t="s">
        <v>75</v>
      </c>
      <c r="C31" s="315" t="s">
        <v>14</v>
      </c>
      <c r="D31" s="318" t="s">
        <v>2</v>
      </c>
      <c r="E31" s="315" t="s">
        <v>25</v>
      </c>
      <c r="F31" s="322" t="s">
        <v>34</v>
      </c>
      <c r="G31" s="323"/>
      <c r="H31" s="329" t="s">
        <v>35</v>
      </c>
      <c r="I31" s="330"/>
      <c r="J31" s="320" t="s">
        <v>36</v>
      </c>
      <c r="K31" s="321"/>
      <c r="L31" s="320" t="s">
        <v>84</v>
      </c>
      <c r="M31" s="321"/>
      <c r="N31" s="320" t="s">
        <v>99</v>
      </c>
      <c r="O31" s="321"/>
      <c r="P31" s="315" t="s">
        <v>19</v>
      </c>
    </row>
    <row r="32" spans="1:16" s="20" customFormat="1" ht="12.75" hidden="1" outlineLevel="1">
      <c r="A32" s="317"/>
      <c r="B32" s="324"/>
      <c r="C32" s="317"/>
      <c r="D32" s="325"/>
      <c r="E32" s="331"/>
      <c r="F32" s="74" t="s">
        <v>1</v>
      </c>
      <c r="G32" s="7" t="s">
        <v>0</v>
      </c>
      <c r="H32" s="74" t="s">
        <v>1</v>
      </c>
      <c r="I32" s="7" t="s">
        <v>0</v>
      </c>
      <c r="J32" s="74" t="s">
        <v>1</v>
      </c>
      <c r="K32" s="7" t="s">
        <v>0</v>
      </c>
      <c r="L32" s="74" t="s">
        <v>1</v>
      </c>
      <c r="M32" s="7" t="s">
        <v>0</v>
      </c>
      <c r="N32" s="12" t="s">
        <v>1</v>
      </c>
      <c r="O32" s="78" t="s">
        <v>0</v>
      </c>
      <c r="P32" s="328"/>
    </row>
    <row r="33" spans="1:16" s="15" customFormat="1" ht="19.5" customHeight="1" hidden="1" outlineLevel="1" collapsed="1">
      <c r="A33" s="14">
        <v>1</v>
      </c>
      <c r="B33" s="298" t="s">
        <v>49</v>
      </c>
      <c r="C33" s="46"/>
      <c r="D33" s="46"/>
      <c r="E33" s="46"/>
      <c r="F33" s="149"/>
      <c r="G33" s="120"/>
      <c r="H33" s="77"/>
      <c r="I33" s="120"/>
      <c r="J33" s="77"/>
      <c r="K33" s="120"/>
      <c r="L33" s="77"/>
      <c r="M33" s="120"/>
      <c r="N33" s="40"/>
      <c r="O33" s="120"/>
      <c r="P33" s="150">
        <f>SUM(P34:P41)</f>
        <v>0</v>
      </c>
    </row>
    <row r="34" spans="1:16" s="20" customFormat="1" ht="12.75" hidden="1" outlineLevel="2">
      <c r="A34" s="6"/>
      <c r="B34" s="137"/>
      <c r="C34" s="141"/>
      <c r="D34" s="141"/>
      <c r="E34" s="137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s="20" customFormat="1" ht="12.75" hidden="1" outlineLevel="2">
      <c r="A35" s="6"/>
      <c r="B35" s="137"/>
      <c r="C35" s="141"/>
      <c r="D35" s="141"/>
      <c r="E35" s="137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</row>
    <row r="36" spans="1:16" s="20" customFormat="1" ht="12.75" hidden="1" outlineLevel="2">
      <c r="A36" s="6"/>
      <c r="B36" s="137"/>
      <c r="C36" s="141"/>
      <c r="D36" s="141"/>
      <c r="E36" s="137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s="20" customFormat="1" ht="12.75" hidden="1" outlineLevel="2">
      <c r="A37" s="6"/>
      <c r="B37" s="137"/>
      <c r="C37" s="141"/>
      <c r="D37" s="141"/>
      <c r="E37" s="137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</row>
    <row r="38" spans="1:16" s="20" customFormat="1" ht="12.75" hidden="1" outlineLevel="2">
      <c r="A38" s="6"/>
      <c r="B38" s="137"/>
      <c r="C38" s="141"/>
      <c r="D38" s="141"/>
      <c r="E38" s="137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s="20" customFormat="1" ht="12.75" hidden="1" outlineLevel="2">
      <c r="A39" s="6"/>
      <c r="B39" s="137"/>
      <c r="C39" s="141"/>
      <c r="D39" s="141"/>
      <c r="E39" s="137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1:16" s="20" customFormat="1" ht="12.75" hidden="1" outlineLevel="2">
      <c r="A40" s="6"/>
      <c r="B40" s="137"/>
      <c r="C40" s="141"/>
      <c r="D40" s="141"/>
      <c r="E40" s="137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s="20" customFormat="1" ht="12.75" hidden="1" outlineLevel="2">
      <c r="A41" s="6"/>
      <c r="B41" s="137"/>
      <c r="C41" s="141"/>
      <c r="D41" s="141"/>
      <c r="E41" s="137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1:16" s="15" customFormat="1" ht="19.5" customHeight="1" hidden="1" outlineLevel="1" collapsed="1">
      <c r="A42" s="14">
        <v>2</v>
      </c>
      <c r="B42" s="214" t="s">
        <v>50</v>
      </c>
      <c r="C42" s="46"/>
      <c r="D42" s="46"/>
      <c r="E42" s="46"/>
      <c r="F42" s="149"/>
      <c r="G42" s="120"/>
      <c r="H42" s="77"/>
      <c r="I42" s="120"/>
      <c r="J42" s="77"/>
      <c r="K42" s="120"/>
      <c r="L42" s="77"/>
      <c r="M42" s="120"/>
      <c r="N42" s="40"/>
      <c r="O42" s="120"/>
      <c r="P42" s="150">
        <f>SUM(P43:P50)</f>
        <v>2583</v>
      </c>
    </row>
    <row r="43" spans="1:16" s="20" customFormat="1" ht="12.75" hidden="1" outlineLevel="2">
      <c r="A43" s="6"/>
      <c r="B43" s="137" t="str">
        <f>Данные!B15</f>
        <v>Емелин Даниил </v>
      </c>
      <c r="C43" s="137">
        <f>Данные!C15</f>
        <v>2009</v>
      </c>
      <c r="D43" s="137">
        <f>Данные!D15</f>
        <v>0</v>
      </c>
      <c r="E43" s="137" t="str">
        <f>Данные!E15</f>
        <v>г. Владимир</v>
      </c>
      <c r="F43" s="137" t="str">
        <f>Данные!F15</f>
        <v>08:32.00</v>
      </c>
      <c r="G43" s="137">
        <f>Данные!G15</f>
        <v>100</v>
      </c>
      <c r="H43" s="137">
        <f>Данные!H15</f>
        <v>16</v>
      </c>
      <c r="I43" s="137">
        <f>Данные!I15</f>
        <v>62</v>
      </c>
      <c r="J43" s="137">
        <f>Данные!J15</f>
        <v>24</v>
      </c>
      <c r="K43" s="137">
        <f>Данные!K15</f>
        <v>69</v>
      </c>
      <c r="L43" s="137">
        <f>Данные!L15</f>
        <v>50</v>
      </c>
      <c r="M43" s="137">
        <f>Данные!M15</f>
        <v>60</v>
      </c>
      <c r="N43" s="137">
        <f>Данные!N15</f>
        <v>35</v>
      </c>
      <c r="O43" s="137">
        <f>Данные!O15</f>
        <v>65</v>
      </c>
      <c r="P43" s="137">
        <f>Данные!P15</f>
        <v>356</v>
      </c>
    </row>
    <row r="44" spans="1:16" s="20" customFormat="1" ht="12.75" hidden="1" outlineLevel="2">
      <c r="A44" s="6"/>
      <c r="B44" s="137" t="str">
        <f>Данные!B16</f>
        <v>Левковский Денис</v>
      </c>
      <c r="C44" s="137">
        <f>Данные!C16</f>
        <v>2009</v>
      </c>
      <c r="D44" s="137">
        <f>Данные!D16</f>
        <v>0</v>
      </c>
      <c r="E44" s="137" t="str">
        <f>Данные!E16</f>
        <v>г. Владимир</v>
      </c>
      <c r="F44" s="137" t="str">
        <f>Данные!F16</f>
        <v>08:57.00</v>
      </c>
      <c r="G44" s="137">
        <f>Данные!G16</f>
        <v>98</v>
      </c>
      <c r="H44" s="137">
        <f>Данные!H16</f>
        <v>10</v>
      </c>
      <c r="I44" s="137">
        <f>Данные!I16</f>
        <v>48</v>
      </c>
      <c r="J44" s="137">
        <f>Данные!J16</f>
        <v>31</v>
      </c>
      <c r="K44" s="137">
        <f>Данные!K16</f>
        <v>90</v>
      </c>
      <c r="L44" s="137">
        <f>Данные!L16</f>
        <v>51</v>
      </c>
      <c r="M44" s="137">
        <f>Данные!M16</f>
        <v>61</v>
      </c>
      <c r="N44" s="137">
        <f>Данные!N16</f>
        <v>31</v>
      </c>
      <c r="O44" s="137">
        <f>Данные!O16</f>
        <v>61</v>
      </c>
      <c r="P44" s="137">
        <f>Данные!P16</f>
        <v>358</v>
      </c>
    </row>
    <row r="45" spans="1:16" s="20" customFormat="1" ht="12.75" hidden="1" outlineLevel="2">
      <c r="A45" s="6"/>
      <c r="B45" s="137" t="str">
        <f>Данные!B56</f>
        <v>Жаворонков Семен </v>
      </c>
      <c r="C45" s="137">
        <f>Данные!C56</f>
        <v>2006</v>
      </c>
      <c r="D45" s="137">
        <f>Данные!D56</f>
        <v>0</v>
      </c>
      <c r="E45" s="137" t="str">
        <f>Данные!E56</f>
        <v>г. Владимир</v>
      </c>
      <c r="F45" s="137" t="str">
        <f>Данные!F56</f>
        <v>14:05.01</v>
      </c>
      <c r="G45" s="137">
        <f>Данные!G56</f>
        <v>89</v>
      </c>
      <c r="H45" s="137">
        <f>Данные!H56</f>
        <v>14</v>
      </c>
      <c r="I45" s="137">
        <f>Данные!I56</f>
        <v>54</v>
      </c>
      <c r="J45" s="137">
        <f>Данные!J56</f>
        <v>24</v>
      </c>
      <c r="K45" s="137">
        <f>Данные!K56</f>
        <v>76</v>
      </c>
      <c r="L45" s="137">
        <f>Данные!L56</f>
        <v>48</v>
      </c>
      <c r="M45" s="137">
        <f>Данные!M56</f>
        <v>55</v>
      </c>
      <c r="N45" s="137">
        <f>Данные!N56</f>
        <v>35</v>
      </c>
      <c r="O45" s="137">
        <f>Данные!O56</f>
        <v>65</v>
      </c>
      <c r="P45" s="137">
        <f>Данные!P56</f>
        <v>339</v>
      </c>
    </row>
    <row r="46" spans="1:16" s="20" customFormat="1" ht="12.75" hidden="1" outlineLevel="2">
      <c r="A46" s="6"/>
      <c r="B46" s="137" t="str">
        <f>Данные!B57</f>
        <v>Шишов Данила </v>
      </c>
      <c r="C46" s="137">
        <f>Данные!C57</f>
        <v>2006</v>
      </c>
      <c r="D46" s="137">
        <f>Данные!D57</f>
        <v>0</v>
      </c>
      <c r="E46" s="137" t="str">
        <f>Данные!E57</f>
        <v>г. Владимир</v>
      </c>
      <c r="F46" s="137" t="str">
        <f>Данные!F57</f>
        <v>17:55.01</v>
      </c>
      <c r="G46" s="137">
        <f>Данные!G57</f>
        <v>76</v>
      </c>
      <c r="H46" s="137">
        <f>Данные!H57</f>
        <v>14</v>
      </c>
      <c r="I46" s="137">
        <f>Данные!I57</f>
        <v>54</v>
      </c>
      <c r="J46" s="137">
        <f>Данные!J57</f>
        <v>16</v>
      </c>
      <c r="K46" s="137">
        <f>Данные!K57</f>
        <v>62</v>
      </c>
      <c r="L46" s="137">
        <f>Данные!L57</f>
        <v>55</v>
      </c>
      <c r="M46" s="137">
        <f>Данные!M57</f>
        <v>62</v>
      </c>
      <c r="N46" s="137">
        <f>Данные!N57</f>
        <v>38</v>
      </c>
      <c r="O46" s="137">
        <f>Данные!O57</f>
        <v>71</v>
      </c>
      <c r="P46" s="137">
        <f>Данные!P57</f>
        <v>325</v>
      </c>
    </row>
    <row r="47" spans="1:16" s="20" customFormat="1" ht="12.75" hidden="1" outlineLevel="2">
      <c r="A47" s="6"/>
      <c r="B47" s="137" t="str">
        <f>Данные!B100</f>
        <v>Акимова Елена </v>
      </c>
      <c r="C47" s="137">
        <f>Данные!C100</f>
        <v>2009</v>
      </c>
      <c r="D47" s="137">
        <f>Данные!D100</f>
        <v>0</v>
      </c>
      <c r="E47" s="137" t="str">
        <f>Данные!E100</f>
        <v>г. Владимир</v>
      </c>
      <c r="F47" s="137" t="str">
        <f>Данные!F100</f>
        <v>10:24.01</v>
      </c>
      <c r="G47" s="137">
        <f>Данные!G100</f>
        <v>97</v>
      </c>
      <c r="H47" s="137">
        <f>Данные!H100</f>
        <v>20</v>
      </c>
      <c r="I47" s="137">
        <f>Данные!I100</f>
        <v>61</v>
      </c>
      <c r="J47" s="137">
        <f>Данные!J100</f>
        <v>21</v>
      </c>
      <c r="K47" s="137">
        <f>Данные!K100</f>
        <v>64</v>
      </c>
      <c r="L47" s="137">
        <f>Данные!L100</f>
        <v>48</v>
      </c>
      <c r="M47" s="137">
        <f>Данные!M100</f>
        <v>62</v>
      </c>
      <c r="N47" s="137">
        <f>Данные!N100</f>
        <v>40</v>
      </c>
      <c r="O47" s="137">
        <f>Данные!O100</f>
        <v>75</v>
      </c>
      <c r="P47" s="137">
        <f>Данные!P100</f>
        <v>359</v>
      </c>
    </row>
    <row r="48" spans="1:16" s="20" customFormat="1" ht="12.75" hidden="1" outlineLevel="2">
      <c r="A48" s="6"/>
      <c r="B48" s="137" t="str">
        <f>Данные!B101</f>
        <v>Семенова Алина </v>
      </c>
      <c r="C48" s="137">
        <f>Данные!C101</f>
        <v>2009</v>
      </c>
      <c r="D48" s="137">
        <f>Данные!D101</f>
        <v>0</v>
      </c>
      <c r="E48" s="137" t="str">
        <f>Данные!E101</f>
        <v>г. Владимир</v>
      </c>
      <c r="F48" s="137" t="str">
        <f>Данные!F101</f>
        <v>11:02.01</v>
      </c>
      <c r="G48" s="137">
        <f>Данные!G101</f>
        <v>93</v>
      </c>
      <c r="H48" s="137">
        <f>Данные!H101</f>
        <v>53</v>
      </c>
      <c r="I48" s="137">
        <f>Данные!I101</f>
        <v>70</v>
      </c>
      <c r="J48" s="137">
        <f>Данные!J101</f>
        <v>21</v>
      </c>
      <c r="K48" s="137">
        <f>Данные!K101</f>
        <v>64</v>
      </c>
      <c r="L48" s="137">
        <f>Данные!L101</f>
        <v>46</v>
      </c>
      <c r="M48" s="137">
        <f>Данные!M101</f>
        <v>61</v>
      </c>
      <c r="N48" s="137">
        <f>Данные!N101</f>
        <v>32</v>
      </c>
      <c r="O48" s="137">
        <f>Данные!O101</f>
        <v>62</v>
      </c>
      <c r="P48" s="137">
        <f>Данные!P101</f>
        <v>350</v>
      </c>
    </row>
    <row r="49" spans="1:16" s="20" customFormat="1" ht="12.75" hidden="1" outlineLevel="2">
      <c r="A49" s="6"/>
      <c r="B49" s="137" t="str">
        <f>Данные!B141</f>
        <v>Челышкова Яна </v>
      </c>
      <c r="C49" s="137">
        <f>Данные!C141</f>
        <v>2007</v>
      </c>
      <c r="D49" s="137">
        <f>Данные!D141</f>
        <v>0</v>
      </c>
      <c r="E49" s="137" t="str">
        <f>Данные!E141</f>
        <v>г. Владимир</v>
      </c>
      <c r="F49" s="137" t="str">
        <f>Данные!F141</f>
        <v>11:25.01</v>
      </c>
      <c r="G49" s="137">
        <f>Данные!G141</f>
        <v>80</v>
      </c>
      <c r="H49" s="137">
        <f>Данные!H141</f>
        <v>16</v>
      </c>
      <c r="I49" s="137">
        <f>Данные!I141</f>
        <v>59</v>
      </c>
      <c r="J49" s="137">
        <f>Данные!J141</f>
        <v>18</v>
      </c>
      <c r="K49" s="137">
        <f>Данные!K141</f>
        <v>61</v>
      </c>
      <c r="L49" s="137">
        <f>Данные!L141</f>
        <v>31</v>
      </c>
      <c r="M49" s="137">
        <f>Данные!M141</f>
        <v>21</v>
      </c>
      <c r="N49" s="137">
        <f>Данные!N141</f>
        <v>10</v>
      </c>
      <c r="O49" s="137">
        <f>Данные!O141</f>
        <v>0</v>
      </c>
      <c r="P49" s="137">
        <f>Данные!P141</f>
        <v>221</v>
      </c>
    </row>
    <row r="50" spans="1:16" s="20" customFormat="1" ht="12.75" hidden="1" outlineLevel="2">
      <c r="A50" s="6"/>
      <c r="B50" s="137" t="str">
        <f>Данные!B142</f>
        <v>Кондратенко Анастасия</v>
      </c>
      <c r="C50" s="137">
        <f>Данные!C142</f>
        <v>2008</v>
      </c>
      <c r="D50" s="137">
        <f>Данные!D142</f>
        <v>0</v>
      </c>
      <c r="E50" s="137" t="str">
        <f>Данные!E142</f>
        <v>г. Владимир</v>
      </c>
      <c r="F50" s="137" t="str">
        <f>Данные!F142</f>
        <v>09:56.01</v>
      </c>
      <c r="G50" s="137">
        <f>Данные!G142</f>
        <v>87</v>
      </c>
      <c r="H50" s="137">
        <f>Данные!H142</f>
        <v>20</v>
      </c>
      <c r="I50" s="137">
        <f>Данные!I142</f>
        <v>61</v>
      </c>
      <c r="J50" s="137">
        <f>Данные!J142</f>
        <v>21</v>
      </c>
      <c r="K50" s="137">
        <f>Данные!K142</f>
        <v>62</v>
      </c>
      <c r="L50" s="137">
        <f>Данные!L142</f>
        <v>43</v>
      </c>
      <c r="M50" s="137">
        <f>Данные!M142</f>
        <v>57</v>
      </c>
      <c r="N50" s="137">
        <f>Данные!N142</f>
        <v>14</v>
      </c>
      <c r="O50" s="137">
        <f>Данные!O142</f>
        <v>8</v>
      </c>
      <c r="P50" s="137">
        <f>Данные!P142</f>
        <v>275</v>
      </c>
    </row>
    <row r="51" spans="1:16" s="15" customFormat="1" ht="19.5" customHeight="1" hidden="1" outlineLevel="1" collapsed="1">
      <c r="A51" s="14">
        <v>3</v>
      </c>
      <c r="B51" s="214" t="s">
        <v>51</v>
      </c>
      <c r="C51" s="46"/>
      <c r="D51" s="46"/>
      <c r="E51" s="46"/>
      <c r="F51" s="149"/>
      <c r="G51" s="120"/>
      <c r="H51" s="77"/>
      <c r="I51" s="120"/>
      <c r="J51" s="77"/>
      <c r="K51" s="120"/>
      <c r="L51" s="77"/>
      <c r="M51" s="120"/>
      <c r="N51" s="40"/>
      <c r="O51" s="120"/>
      <c r="P51" s="150">
        <f>SUM(P52:P59)</f>
        <v>2832</v>
      </c>
    </row>
    <row r="52" spans="1:16" s="20" customFormat="1" ht="12.75" hidden="1" outlineLevel="2">
      <c r="A52" s="6"/>
      <c r="B52" s="137" t="str">
        <f>Данные!B13</f>
        <v>Соколов Матвей</v>
      </c>
      <c r="C52" s="137">
        <f>Данные!C13</f>
        <v>2009</v>
      </c>
      <c r="D52" s="137">
        <f>Данные!D13</f>
        <v>0</v>
      </c>
      <c r="E52" s="137" t="str">
        <f>Данные!E13</f>
        <v>Вязниковский район</v>
      </c>
      <c r="F52" s="137" t="str">
        <f>Данные!F13</f>
        <v>09:04.01</v>
      </c>
      <c r="G52" s="137">
        <f>Данные!G13</f>
        <v>97</v>
      </c>
      <c r="H52" s="137">
        <f>Данные!H13</f>
        <v>27</v>
      </c>
      <c r="I52" s="137">
        <f>Данные!I13</f>
        <v>67</v>
      </c>
      <c r="J52" s="137">
        <f>Данные!J13</f>
        <v>13</v>
      </c>
      <c r="K52" s="137">
        <f>Данные!K13</f>
        <v>61</v>
      </c>
      <c r="L52" s="137">
        <f>Данные!L13</f>
        <v>69</v>
      </c>
      <c r="M52" s="137">
        <f>Данные!M13</f>
        <v>74</v>
      </c>
      <c r="N52" s="137">
        <f>Данные!N13</f>
        <v>43</v>
      </c>
      <c r="O52" s="137">
        <f>Данные!O13</f>
        <v>81</v>
      </c>
      <c r="P52" s="137">
        <f>Данные!P13</f>
        <v>380</v>
      </c>
    </row>
    <row r="53" spans="1:16" s="20" customFormat="1" ht="12.75" hidden="1" outlineLevel="2">
      <c r="A53" s="6"/>
      <c r="B53" s="137" t="str">
        <f>Данные!B14</f>
        <v>Шечков Ярослав</v>
      </c>
      <c r="C53" s="137">
        <f>Данные!C14</f>
        <v>2009</v>
      </c>
      <c r="D53" s="137">
        <f>Данные!D14</f>
        <v>0</v>
      </c>
      <c r="E53" s="137" t="str">
        <f>Данные!E14</f>
        <v>Вязниковский район</v>
      </c>
      <c r="F53" s="137" t="str">
        <f>Данные!F14</f>
        <v>10:45.00</v>
      </c>
      <c r="G53" s="137">
        <f>Данные!G14</f>
        <v>84</v>
      </c>
      <c r="H53" s="137">
        <f>Данные!H14</f>
        <v>13</v>
      </c>
      <c r="I53" s="137">
        <f>Данные!I14</f>
        <v>60</v>
      </c>
      <c r="J53" s="137">
        <f>Данные!J14</f>
        <v>7</v>
      </c>
      <c r="K53" s="137">
        <f>Данные!K14</f>
        <v>43</v>
      </c>
      <c r="L53" s="137">
        <f>Данные!L14</f>
        <v>56</v>
      </c>
      <c r="M53" s="137">
        <f>Данные!M14</f>
        <v>63</v>
      </c>
      <c r="N53" s="137">
        <f>Данные!N14</f>
        <v>33</v>
      </c>
      <c r="O53" s="137">
        <f>Данные!O14</f>
        <v>63</v>
      </c>
      <c r="P53" s="137">
        <f>Данные!P14</f>
        <v>313</v>
      </c>
    </row>
    <row r="54" spans="1:16" s="20" customFormat="1" ht="12.75" hidden="1" outlineLevel="2">
      <c r="A54" s="6"/>
      <c r="B54" s="137" t="str">
        <f>Данные!B54</f>
        <v>Калмыков Даниил</v>
      </c>
      <c r="C54" s="137">
        <f>Данные!C54</f>
        <v>2008</v>
      </c>
      <c r="D54" s="137">
        <f>Данные!D54</f>
        <v>0</v>
      </c>
      <c r="E54" s="137" t="str">
        <f>Данные!E54</f>
        <v>Вязниковский район</v>
      </c>
      <c r="F54" s="137" t="str">
        <f>Данные!F54</f>
        <v>15:19.01</v>
      </c>
      <c r="G54" s="137">
        <f>Данные!G54</f>
        <v>84</v>
      </c>
      <c r="H54" s="137">
        <f>Данные!H54</f>
        <v>31</v>
      </c>
      <c r="I54" s="137">
        <f>Данные!I54</f>
        <v>72</v>
      </c>
      <c r="J54" s="137">
        <f>Данные!J54</f>
        <v>19</v>
      </c>
      <c r="K54" s="137">
        <f>Данные!K54</f>
        <v>65</v>
      </c>
      <c r="L54" s="137">
        <f>Данные!L54</f>
        <v>64</v>
      </c>
      <c r="M54" s="137">
        <f>Данные!M54</f>
        <v>68</v>
      </c>
      <c r="N54" s="137">
        <f>Данные!N54</f>
        <v>46</v>
      </c>
      <c r="O54" s="137">
        <f>Данные!O54</f>
        <v>87</v>
      </c>
      <c r="P54" s="137">
        <f>Данные!P54</f>
        <v>376</v>
      </c>
    </row>
    <row r="55" spans="1:16" s="20" customFormat="1" ht="12.75" hidden="1" outlineLevel="2">
      <c r="A55" s="6"/>
      <c r="B55" s="137" t="str">
        <f>Данные!B55</f>
        <v>Асташкин Михаил</v>
      </c>
      <c r="C55" s="137">
        <f>Данные!C55</f>
        <v>2007</v>
      </c>
      <c r="D55" s="137">
        <f>Данные!D55</f>
        <v>0</v>
      </c>
      <c r="E55" s="137" t="str">
        <f>Данные!E55</f>
        <v>Вязниковский район</v>
      </c>
      <c r="F55" s="137" t="str">
        <f>Данные!F55</f>
        <v>16:09.01</v>
      </c>
      <c r="G55" s="137">
        <f>Данные!G55</f>
        <v>81</v>
      </c>
      <c r="H55" s="137">
        <f>Данные!H55</f>
        <v>25</v>
      </c>
      <c r="I55" s="137">
        <f>Данные!I55</f>
        <v>66</v>
      </c>
      <c r="J55" s="137">
        <f>Данные!J55</f>
        <v>17</v>
      </c>
      <c r="K55" s="137">
        <f>Данные!K55</f>
        <v>63</v>
      </c>
      <c r="L55" s="137">
        <f>Данные!L55</f>
        <v>70</v>
      </c>
      <c r="M55" s="137">
        <f>Данные!M55</f>
        <v>74</v>
      </c>
      <c r="N55" s="137">
        <f>Данные!N55</f>
        <v>40</v>
      </c>
      <c r="O55" s="137">
        <f>Данные!O55</f>
        <v>75</v>
      </c>
      <c r="P55" s="137">
        <f>Данные!P55</f>
        <v>359</v>
      </c>
    </row>
    <row r="56" spans="1:16" s="20" customFormat="1" ht="12.75" hidden="1" outlineLevel="2">
      <c r="A56" s="6"/>
      <c r="B56" s="137" t="str">
        <f>Данные!B98</f>
        <v>Константинова Арина</v>
      </c>
      <c r="C56" s="137">
        <f>Данные!C98</f>
        <v>2008</v>
      </c>
      <c r="D56" s="137">
        <f>Данные!D98</f>
        <v>0</v>
      </c>
      <c r="E56" s="137" t="str">
        <f>Данные!E98</f>
        <v>Вязниковский район</v>
      </c>
      <c r="F56" s="137" t="str">
        <f>Данные!F98</f>
        <v>09:18.00</v>
      </c>
      <c r="G56" s="137">
        <f>Данные!G98</f>
        <v>100</v>
      </c>
      <c r="H56" s="137">
        <f>Данные!H98</f>
        <v>129</v>
      </c>
      <c r="I56" s="137">
        <f>Данные!I98</f>
        <v>100</v>
      </c>
      <c r="J56" s="137">
        <f>Данные!J98</f>
        <v>27</v>
      </c>
      <c r="K56" s="137">
        <f>Данные!K98</f>
        <v>70</v>
      </c>
      <c r="L56" s="137">
        <f>Данные!L98</f>
        <v>50</v>
      </c>
      <c r="M56" s="137">
        <f>Данные!M98</f>
        <v>63</v>
      </c>
      <c r="N56" s="137">
        <f>Данные!N98</f>
        <v>45</v>
      </c>
      <c r="O56" s="137">
        <f>Данные!O98</f>
        <v>85</v>
      </c>
      <c r="P56" s="137">
        <f>Данные!P98</f>
        <v>418</v>
      </c>
    </row>
    <row r="57" spans="1:16" s="20" customFormat="1" ht="12.75" hidden="1" outlineLevel="2">
      <c r="A57" s="6"/>
      <c r="B57" s="137" t="str">
        <f>Данные!B99</f>
        <v>Волкова Карина</v>
      </c>
      <c r="C57" s="137">
        <f>Данные!C99</f>
        <v>2008</v>
      </c>
      <c r="D57" s="137">
        <f>Данные!D99</f>
        <v>0</v>
      </c>
      <c r="E57" s="137" t="str">
        <f>Данные!E99</f>
        <v>Вязниковский район</v>
      </c>
      <c r="F57" s="137" t="str">
        <f>Данные!F99</f>
        <v>09:45.01</v>
      </c>
      <c r="G57" s="137">
        <f>Данные!G99</f>
        <v>100</v>
      </c>
      <c r="H57" s="137">
        <f>Данные!H99</f>
        <v>77</v>
      </c>
      <c r="I57" s="137">
        <f>Данные!I99</f>
        <v>81</v>
      </c>
      <c r="J57" s="137">
        <f>Данные!J99</f>
        <v>20</v>
      </c>
      <c r="K57" s="137">
        <f>Данные!K99</f>
        <v>63</v>
      </c>
      <c r="L57" s="137">
        <f>Данные!L99</f>
        <v>60</v>
      </c>
      <c r="M57" s="137">
        <f>Данные!M99</f>
        <v>70</v>
      </c>
      <c r="N57" s="137">
        <f>Данные!N99</f>
        <v>47</v>
      </c>
      <c r="O57" s="137">
        <f>Данные!O99</f>
        <v>90</v>
      </c>
      <c r="P57" s="137">
        <f>Данные!P99</f>
        <v>404</v>
      </c>
    </row>
    <row r="58" spans="1:16" s="20" customFormat="1" ht="12.75" hidden="1" outlineLevel="2">
      <c r="A58" s="6"/>
      <c r="B58" s="137" t="str">
        <f>Данные!B139</f>
        <v>Сафонова Валерия</v>
      </c>
      <c r="C58" s="137">
        <f>Данные!C139</f>
        <v>2007</v>
      </c>
      <c r="D58" s="137">
        <f>Данные!D139</f>
        <v>0</v>
      </c>
      <c r="E58" s="137" t="str">
        <f>Данные!E139</f>
        <v>Вязниковский район</v>
      </c>
      <c r="F58" s="137" t="str">
        <f>Данные!F139</f>
        <v>09:46.01</v>
      </c>
      <c r="G58" s="137">
        <f>Данные!G139</f>
        <v>88</v>
      </c>
      <c r="H58" s="137">
        <f>Данные!H139</f>
        <v>17</v>
      </c>
      <c r="I58" s="137">
        <f>Данные!I139</f>
        <v>60</v>
      </c>
      <c r="J58" s="137">
        <f>Данные!J139</f>
        <v>15</v>
      </c>
      <c r="K58" s="137">
        <f>Данные!K139</f>
        <v>56</v>
      </c>
      <c r="L58" s="137">
        <f>Данные!L139</f>
        <v>43</v>
      </c>
      <c r="M58" s="137">
        <f>Данные!M139</f>
        <v>57</v>
      </c>
      <c r="N58" s="137">
        <f>Данные!N139</f>
        <v>37</v>
      </c>
      <c r="O58" s="137">
        <f>Данные!O139</f>
        <v>69</v>
      </c>
      <c r="P58" s="137">
        <f>Данные!P139</f>
        <v>330</v>
      </c>
    </row>
    <row r="59" spans="1:16" s="20" customFormat="1" ht="12.75" hidden="1" outlineLevel="2">
      <c r="A59" s="6"/>
      <c r="B59" s="137" t="str">
        <f>Данные!B140</f>
        <v>Лебедева Валерия</v>
      </c>
      <c r="C59" s="137">
        <f>Данные!C140</f>
        <v>2007</v>
      </c>
      <c r="D59" s="137">
        <f>Данные!D140</f>
        <v>0</v>
      </c>
      <c r="E59" s="137" t="str">
        <f>Данные!E140</f>
        <v>Вязниковский район</v>
      </c>
      <c r="F59" s="137" t="str">
        <f>Данные!F140</f>
        <v>22:43.01</v>
      </c>
      <c r="G59" s="137">
        <f>Данные!G140</f>
        <v>0</v>
      </c>
      <c r="H59" s="137">
        <f>Данные!H140</f>
        <v>31</v>
      </c>
      <c r="I59" s="137">
        <f>Данные!I140</f>
        <v>64</v>
      </c>
      <c r="J59" s="137">
        <f>Данные!J140</f>
        <v>21</v>
      </c>
      <c r="K59" s="137">
        <f>Данные!K140</f>
        <v>62</v>
      </c>
      <c r="L59" s="137">
        <f>Данные!L140</f>
        <v>41</v>
      </c>
      <c r="M59" s="137">
        <f>Данные!M140</f>
        <v>51</v>
      </c>
      <c r="N59" s="137">
        <f>Данные!N140</f>
        <v>40</v>
      </c>
      <c r="O59" s="137">
        <f>Данные!O140</f>
        <v>75</v>
      </c>
      <c r="P59" s="137">
        <f>Данные!P140</f>
        <v>252</v>
      </c>
    </row>
    <row r="60" spans="1:16" s="15" customFormat="1" ht="19.5" customHeight="1" hidden="1" outlineLevel="1" collapsed="1">
      <c r="A60" s="14">
        <v>4</v>
      </c>
      <c r="B60" s="214" t="s">
        <v>52</v>
      </c>
      <c r="C60" s="46"/>
      <c r="D60" s="46"/>
      <c r="E60" s="46"/>
      <c r="F60" s="149"/>
      <c r="G60" s="120"/>
      <c r="H60" s="77"/>
      <c r="I60" s="120"/>
      <c r="J60" s="77"/>
      <c r="K60" s="120"/>
      <c r="L60" s="77"/>
      <c r="M60" s="120"/>
      <c r="N60" s="40"/>
      <c r="O60" s="120"/>
      <c r="P60" s="150">
        <f>SUM(P61:P68)</f>
        <v>673</v>
      </c>
    </row>
    <row r="61" spans="1:16" s="20" customFormat="1" ht="12.75" hidden="1" outlineLevel="2">
      <c r="A61" s="6"/>
      <c r="B61" s="137" t="str">
        <f>Данные!B21</f>
        <v>Байдулин Ярослав</v>
      </c>
      <c r="C61" s="137">
        <f>Данные!C21</f>
        <v>2010</v>
      </c>
      <c r="D61" s="137">
        <f>Данные!D21</f>
        <v>0</v>
      </c>
      <c r="E61" s="137" t="str">
        <f>Данные!E21</f>
        <v>Гороховецкий район</v>
      </c>
      <c r="F61" s="137" t="str">
        <f>Данные!F21</f>
        <v>16:39.01</v>
      </c>
      <c r="G61" s="137">
        <f>Данные!G21</f>
        <v>53</v>
      </c>
      <c r="H61" s="137">
        <f>Данные!H21</f>
        <v>5</v>
      </c>
      <c r="I61" s="137">
        <f>Данные!I21</f>
        <v>25</v>
      </c>
      <c r="J61" s="137">
        <f>Данные!J21</f>
        <v>-3</v>
      </c>
      <c r="K61" s="137">
        <f>Данные!K21</f>
        <v>0</v>
      </c>
      <c r="L61" s="137">
        <f>Данные!L21</f>
        <v>49</v>
      </c>
      <c r="M61" s="137">
        <f>Данные!M21</f>
        <v>59</v>
      </c>
      <c r="N61" s="137">
        <f>Данные!N21</f>
        <v>16</v>
      </c>
      <c r="O61" s="137">
        <f>Данные!O21</f>
        <v>16</v>
      </c>
      <c r="P61" s="137">
        <f>Данные!P21</f>
        <v>153</v>
      </c>
    </row>
    <row r="62" spans="1:16" s="20" customFormat="1" ht="12.75" hidden="1" outlineLevel="2">
      <c r="A62" s="6"/>
      <c r="B62" s="137" t="str">
        <f>Данные!B22</f>
        <v>Чванов Максим</v>
      </c>
      <c r="C62" s="137">
        <f>Данные!C22</f>
        <v>2010</v>
      </c>
      <c r="D62" s="137">
        <f>Данные!D22</f>
        <v>0</v>
      </c>
      <c r="E62" s="137" t="str">
        <f>Данные!E22</f>
        <v>Гороховецкий район</v>
      </c>
      <c r="F62" s="137" t="str">
        <f>Данные!F22</f>
        <v>21:00.01</v>
      </c>
      <c r="G62" s="137">
        <f>Данные!G22</f>
        <v>0</v>
      </c>
      <c r="H62" s="137">
        <f>Данные!H22</f>
        <v>9</v>
      </c>
      <c r="I62" s="137">
        <f>Данные!I22</f>
        <v>40</v>
      </c>
      <c r="J62" s="137">
        <f>Данные!J22</f>
        <v>12</v>
      </c>
      <c r="K62" s="137">
        <f>Данные!K22</f>
        <v>60</v>
      </c>
      <c r="L62" s="137">
        <f>Данные!L22</f>
        <v>46</v>
      </c>
      <c r="M62" s="137">
        <f>Данные!M22</f>
        <v>52</v>
      </c>
      <c r="N62" s="137">
        <f>Данные!N22</f>
        <v>10</v>
      </c>
      <c r="O62" s="137">
        <f>Данные!O22</f>
        <v>0</v>
      </c>
      <c r="P62" s="137">
        <f>Данные!P22</f>
        <v>152</v>
      </c>
    </row>
    <row r="63" spans="1:16" s="20" customFormat="1" ht="12.75" hidden="1" outlineLevel="2">
      <c r="A63" s="6"/>
      <c r="B63" s="137" t="str">
        <f>Данные!B62</f>
        <v>Грездов Кирилл</v>
      </c>
      <c r="C63" s="137">
        <f>Данные!C62</f>
        <v>2007</v>
      </c>
      <c r="D63" s="137">
        <f>Данные!D62</f>
        <v>0</v>
      </c>
      <c r="E63" s="137" t="str">
        <f>Данные!E62</f>
        <v>Гороховецкий район</v>
      </c>
      <c r="F63" s="137" t="str">
        <f>Данные!F62</f>
        <v>23:58.01</v>
      </c>
      <c r="G63" s="137">
        <f>Данные!G62</f>
        <v>59</v>
      </c>
      <c r="H63" s="137">
        <f>Данные!H62</f>
        <v>16</v>
      </c>
      <c r="I63" s="137">
        <f>Данные!I62</f>
        <v>61</v>
      </c>
      <c r="J63" s="137">
        <f>Данные!J62</f>
        <v>16</v>
      </c>
      <c r="K63" s="137">
        <f>Данные!K62</f>
        <v>62</v>
      </c>
      <c r="L63" s="137">
        <f>Данные!L62</f>
        <v>32</v>
      </c>
      <c r="M63" s="137">
        <f>Данные!M62</f>
        <v>17</v>
      </c>
      <c r="N63" s="137">
        <f>Данные!N62</f>
        <v>25</v>
      </c>
      <c r="O63" s="137">
        <f>Данные!O62</f>
        <v>40</v>
      </c>
      <c r="P63" s="137">
        <f>Данные!P62</f>
        <v>239</v>
      </c>
    </row>
    <row r="64" spans="1:16" s="20" customFormat="1" ht="12.75" hidden="1" outlineLevel="2">
      <c r="A64" s="6"/>
      <c r="B64" s="137" t="str">
        <f>Данные!B63</f>
        <v>Калин Никита</v>
      </c>
      <c r="C64" s="137">
        <f>Данные!C63</f>
        <v>2008</v>
      </c>
      <c r="D64" s="137">
        <f>Данные!D63</f>
        <v>0</v>
      </c>
      <c r="E64" s="137" t="str">
        <f>Данные!E63</f>
        <v>Гороховецкий район</v>
      </c>
      <c r="F64" s="137">
        <f>Данные!F63</f>
        <v>0</v>
      </c>
      <c r="G64" s="137">
        <f>Данные!G63</f>
        <v>0</v>
      </c>
      <c r="H64" s="137">
        <f>Данные!H63</f>
        <v>3</v>
      </c>
      <c r="I64" s="137">
        <f>Данные!I63</f>
        <v>8</v>
      </c>
      <c r="J64" s="137">
        <f>Данные!J63</f>
        <v>14</v>
      </c>
      <c r="K64" s="137">
        <f>Данные!K63</f>
        <v>60</v>
      </c>
      <c r="L64" s="137">
        <f>Данные!L63</f>
        <v>52</v>
      </c>
      <c r="M64" s="137">
        <f>Данные!M63</f>
        <v>61</v>
      </c>
      <c r="N64" s="137">
        <f>Данные!N63</f>
        <v>0</v>
      </c>
      <c r="O64" s="137">
        <f>Данные!O63</f>
        <v>0</v>
      </c>
      <c r="P64" s="137">
        <f>Данные!P63</f>
        <v>129</v>
      </c>
    </row>
    <row r="65" spans="1:16" s="20" customFormat="1" ht="12.75" hidden="1" outlineLevel="2">
      <c r="A65" s="6"/>
      <c r="B65" s="137" t="str">
        <f>Данные!B147</f>
        <v>Чеснова Арина</v>
      </c>
      <c r="C65" s="137">
        <f>Данные!C147</f>
        <v>2007</v>
      </c>
      <c r="D65" s="137">
        <f>Данные!D147</f>
        <v>0</v>
      </c>
      <c r="E65" s="137" t="str">
        <f>Данные!E147</f>
        <v>Гороховецкий район</v>
      </c>
      <c r="F65" s="137" t="str">
        <f>Данные!F106</f>
        <v>23:48.01</v>
      </c>
      <c r="G65" s="137">
        <f>Данные!G106</f>
        <v>0</v>
      </c>
      <c r="H65" s="137">
        <f>Данные!H106</f>
        <v>0</v>
      </c>
      <c r="I65" s="137">
        <f>Данные!I106</f>
        <v>0</v>
      </c>
      <c r="J65" s="137">
        <f>Данные!J106</f>
        <v>-2</v>
      </c>
      <c r="K65" s="137">
        <f>Данные!K106</f>
        <v>0</v>
      </c>
      <c r="L65" s="137">
        <f>Данные!L106</f>
        <v>13</v>
      </c>
      <c r="M65" s="137">
        <f>Данные!M106</f>
        <v>0</v>
      </c>
      <c r="N65" s="137">
        <f>Данные!N106</f>
        <v>11</v>
      </c>
      <c r="O65" s="137">
        <f>Данные!O106</f>
        <v>0</v>
      </c>
      <c r="P65" s="137">
        <f>Данные!P106</f>
        <v>0</v>
      </c>
    </row>
    <row r="66" spans="1:16" s="20" customFormat="1" ht="12.75" hidden="1" outlineLevel="2">
      <c r="A66" s="6"/>
      <c r="B66" s="137" t="str">
        <f>Данные!B148</f>
        <v>Гуськова Оксана</v>
      </c>
      <c r="C66" s="137">
        <f>Данные!C148</f>
        <v>2006</v>
      </c>
      <c r="D66" s="137">
        <f>Данные!D148</f>
        <v>0</v>
      </c>
      <c r="E66" s="137" t="str">
        <f>Данные!E148</f>
        <v>Гороховецкий район</v>
      </c>
      <c r="F66" s="137" t="str">
        <f>Данные!F107</f>
        <v>23:48.01</v>
      </c>
      <c r="G66" s="137">
        <f>Данные!G107</f>
        <v>0</v>
      </c>
      <c r="H66" s="137">
        <f>Данные!H107</f>
        <v>0</v>
      </c>
      <c r="I66" s="137">
        <f>Данные!I107</f>
        <v>0</v>
      </c>
      <c r="J66" s="137">
        <f>Данные!J107</f>
        <v>-2</v>
      </c>
      <c r="K66" s="137">
        <f>Данные!K107</f>
        <v>0</v>
      </c>
      <c r="L66" s="137">
        <f>Данные!L107</f>
        <v>13</v>
      </c>
      <c r="M66" s="137">
        <f>Данные!M107</f>
        <v>0</v>
      </c>
      <c r="N66" s="137">
        <f>Данные!N107</f>
        <v>11</v>
      </c>
      <c r="O66" s="137">
        <f>Данные!O107</f>
        <v>0</v>
      </c>
      <c r="P66" s="137">
        <f>Данные!P107</f>
        <v>0</v>
      </c>
    </row>
    <row r="67" spans="1:16" s="20" customFormat="1" ht="12.75" hidden="1" outlineLevel="2">
      <c r="A67" s="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</row>
    <row r="68" spans="1:16" s="20" customFormat="1" ht="12.75" hidden="1" outlineLevel="2">
      <c r="A68" s="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spans="1:16" s="15" customFormat="1" ht="19.5" customHeight="1" hidden="1" outlineLevel="1" collapsed="1">
      <c r="A69" s="14">
        <v>5</v>
      </c>
      <c r="B69" s="214" t="s">
        <v>53</v>
      </c>
      <c r="C69" s="46"/>
      <c r="D69" s="46"/>
      <c r="E69" s="46"/>
      <c r="F69" s="149"/>
      <c r="G69" s="120"/>
      <c r="H69" s="77"/>
      <c r="I69" s="120"/>
      <c r="J69" s="77"/>
      <c r="K69" s="120"/>
      <c r="L69" s="77"/>
      <c r="M69" s="120"/>
      <c r="N69" s="40"/>
      <c r="O69" s="120"/>
      <c r="P69" s="150">
        <f>SUM(P70:P77)</f>
        <v>1940</v>
      </c>
    </row>
    <row r="70" spans="1:16" s="20" customFormat="1" ht="12.75" hidden="1" outlineLevel="2">
      <c r="A70" s="6"/>
      <c r="B70" s="137" t="str">
        <f>Данные!B17</f>
        <v>Митрошин Илья</v>
      </c>
      <c r="C70" s="137">
        <f>Данные!C17</f>
        <v>2008</v>
      </c>
      <c r="D70" s="137">
        <f>Данные!D17</f>
        <v>0</v>
      </c>
      <c r="E70" s="137" t="str">
        <f>Данные!E17</f>
        <v>г. Гусь-Хрустальный</v>
      </c>
      <c r="F70" s="137" t="str">
        <f>Данные!F17</f>
        <v>17:26.01</v>
      </c>
      <c r="G70" s="137">
        <f>Данные!G17</f>
        <v>38</v>
      </c>
      <c r="H70" s="137">
        <f>Данные!H17</f>
        <v>17</v>
      </c>
      <c r="I70" s="137">
        <f>Данные!I17</f>
        <v>62</v>
      </c>
      <c r="J70" s="137">
        <f>Данные!J17</f>
        <v>22</v>
      </c>
      <c r="K70" s="137">
        <f>Данные!K17</f>
        <v>67</v>
      </c>
      <c r="L70" s="137">
        <f>Данные!L17</f>
        <v>55</v>
      </c>
      <c r="M70" s="137">
        <f>Данные!M17</f>
        <v>63</v>
      </c>
      <c r="N70" s="137">
        <f>Данные!N17</f>
        <v>8</v>
      </c>
      <c r="O70" s="137">
        <f>Данные!O17</f>
        <v>0</v>
      </c>
      <c r="P70" s="137">
        <f>Данные!P17</f>
        <v>230</v>
      </c>
    </row>
    <row r="71" spans="1:16" s="20" customFormat="1" ht="12.75" hidden="1" outlineLevel="2">
      <c r="A71" s="6"/>
      <c r="B71" s="137" t="str">
        <f>Данные!B18</f>
        <v>Тепляков Андрей</v>
      </c>
      <c r="C71" s="137">
        <f>Данные!C18</f>
        <v>2009</v>
      </c>
      <c r="D71" s="137">
        <f>Данные!D18</f>
        <v>0</v>
      </c>
      <c r="E71" s="137" t="str">
        <f>Данные!E18</f>
        <v>г. Гусь-Хрустальный</v>
      </c>
      <c r="F71" s="137">
        <f>Данные!F18</f>
        <v>0</v>
      </c>
      <c r="G71" s="137">
        <f>Данные!G18</f>
        <v>0</v>
      </c>
      <c r="H71" s="137">
        <f>Данные!H18</f>
        <v>12</v>
      </c>
      <c r="I71" s="137">
        <f>Данные!I18</f>
        <v>59</v>
      </c>
      <c r="J71" s="137">
        <f>Данные!J18</f>
        <v>20</v>
      </c>
      <c r="K71" s="137">
        <f>Данные!K18</f>
        <v>65</v>
      </c>
      <c r="L71" s="137">
        <f>Данные!L18</f>
        <v>50</v>
      </c>
      <c r="M71" s="137">
        <f>Данные!M18</f>
        <v>60</v>
      </c>
      <c r="N71" s="137">
        <f>Данные!N18</f>
        <v>0</v>
      </c>
      <c r="O71" s="137">
        <f>Данные!O18</f>
        <v>0</v>
      </c>
      <c r="P71" s="137">
        <f>Данные!P18</f>
        <v>184</v>
      </c>
    </row>
    <row r="72" spans="1:16" s="20" customFormat="1" ht="12.75" hidden="1" outlineLevel="2">
      <c r="A72" s="6"/>
      <c r="B72" s="137" t="str">
        <f>Данные!B58</f>
        <v>Абрамов Данила</v>
      </c>
      <c r="C72" s="137">
        <f>Данные!C58</f>
        <v>2006</v>
      </c>
      <c r="D72" s="137">
        <f>Данные!D58</f>
        <v>0</v>
      </c>
      <c r="E72" s="137" t="str">
        <f>Данные!E58</f>
        <v>г. Гусь-Хрустальный</v>
      </c>
      <c r="F72" s="137" t="str">
        <f>Данные!F58</f>
        <v>33:47.01</v>
      </c>
      <c r="G72" s="137">
        <f>Данные!G58</f>
        <v>0</v>
      </c>
      <c r="H72" s="137">
        <f>Данные!H58</f>
        <v>18</v>
      </c>
      <c r="I72" s="137">
        <f>Данные!I58</f>
        <v>62</v>
      </c>
      <c r="J72" s="137">
        <f>Данные!J58</f>
        <v>17</v>
      </c>
      <c r="K72" s="137">
        <f>Данные!K58</f>
        <v>63</v>
      </c>
      <c r="L72" s="137">
        <f>Данные!L58</f>
        <v>56</v>
      </c>
      <c r="M72" s="137">
        <f>Данные!M58</f>
        <v>63</v>
      </c>
      <c r="N72" s="137">
        <f>Данные!N58</f>
        <v>20</v>
      </c>
      <c r="O72" s="137">
        <f>Данные!O58</f>
        <v>32</v>
      </c>
      <c r="P72" s="137">
        <f>Данные!P58</f>
        <v>220</v>
      </c>
    </row>
    <row r="73" spans="1:16" s="20" customFormat="1" ht="12.75" hidden="1" outlineLevel="2">
      <c r="A73" s="6"/>
      <c r="B73" s="137" t="str">
        <f>Данные!B59</f>
        <v>Заланов Никита</v>
      </c>
      <c r="C73" s="137">
        <f>Данные!C59</f>
        <v>2008</v>
      </c>
      <c r="D73" s="137">
        <f>Данные!D59</f>
        <v>0</v>
      </c>
      <c r="E73" s="137" t="str">
        <f>Данные!E59</f>
        <v>г. Гусь-Хрустальный</v>
      </c>
      <c r="F73" s="137" t="str">
        <f>Данные!F59</f>
        <v>20:08.01</v>
      </c>
      <c r="G73" s="137">
        <f>Данные!G59</f>
        <v>69</v>
      </c>
      <c r="H73" s="137">
        <f>Данные!H59</f>
        <v>21</v>
      </c>
      <c r="I73" s="137">
        <f>Данные!I59</f>
        <v>63</v>
      </c>
      <c r="J73" s="137">
        <f>Данные!J59</f>
        <v>24</v>
      </c>
      <c r="K73" s="137">
        <f>Данные!K59</f>
        <v>76</v>
      </c>
      <c r="L73" s="137">
        <f>Данные!L59</f>
        <v>59</v>
      </c>
      <c r="M73" s="137">
        <f>Данные!M59</f>
        <v>64</v>
      </c>
      <c r="N73" s="137">
        <f>Данные!N59</f>
        <v>12</v>
      </c>
      <c r="O73" s="137">
        <f>Данные!O59</f>
        <v>6</v>
      </c>
      <c r="P73" s="137">
        <f>Данные!P59</f>
        <v>278</v>
      </c>
    </row>
    <row r="74" spans="1:16" s="20" customFormat="1" ht="12.75" hidden="1" outlineLevel="2">
      <c r="A74" s="6"/>
      <c r="B74" s="137" t="str">
        <f>Данные!B102</f>
        <v>Титова Виктория</v>
      </c>
      <c r="C74" s="137">
        <f>Данные!C102</f>
        <v>2008</v>
      </c>
      <c r="D74" s="137">
        <f>Данные!D102</f>
        <v>0</v>
      </c>
      <c r="E74" s="137" t="str">
        <f>Данные!E102</f>
        <v>г. Гусь-Хрустальный</v>
      </c>
      <c r="F74" s="137" t="str">
        <f>Данные!F102</f>
        <v>10:17.01</v>
      </c>
      <c r="G74" s="137">
        <f>Данные!G102</f>
        <v>97</v>
      </c>
      <c r="H74" s="137">
        <f>Данные!H102</f>
        <v>14</v>
      </c>
      <c r="I74" s="137">
        <f>Данные!I102</f>
        <v>54</v>
      </c>
      <c r="J74" s="137">
        <f>Данные!J102</f>
        <v>17</v>
      </c>
      <c r="K74" s="137">
        <f>Данные!K102</f>
        <v>61</v>
      </c>
      <c r="L74" s="137">
        <f>Данные!L102</f>
        <v>34</v>
      </c>
      <c r="M74" s="137">
        <f>Данные!M102</f>
        <v>38</v>
      </c>
      <c r="N74" s="137">
        <f>Данные!N102</f>
        <v>10</v>
      </c>
      <c r="O74" s="137">
        <f>Данные!O102</f>
        <v>0</v>
      </c>
      <c r="P74" s="137">
        <f>Данные!P102</f>
        <v>250</v>
      </c>
    </row>
    <row r="75" spans="1:16" s="20" customFormat="1" ht="12.75" hidden="1" outlineLevel="2">
      <c r="A75" s="6"/>
      <c r="B75" s="137" t="str">
        <f>Данные!B103</f>
        <v>Калмыкова Виктория</v>
      </c>
      <c r="C75" s="137">
        <f>Данные!C103</f>
        <v>2010</v>
      </c>
      <c r="D75" s="137">
        <f>Данные!D103</f>
        <v>0</v>
      </c>
      <c r="E75" s="137" t="str">
        <f>Данные!E103</f>
        <v>г. Гусь-Хрустальный</v>
      </c>
      <c r="F75" s="137" t="str">
        <f>Данные!F103</f>
        <v>12:05.01</v>
      </c>
      <c r="G75" s="137">
        <f>Данные!G103</f>
        <v>87</v>
      </c>
      <c r="H75" s="137">
        <f>Данные!H103</f>
        <v>6</v>
      </c>
      <c r="I75" s="137">
        <f>Данные!I103</f>
        <v>21</v>
      </c>
      <c r="J75" s="137">
        <f>Данные!J103</f>
        <v>17</v>
      </c>
      <c r="K75" s="137">
        <f>Данные!K103</f>
        <v>61</v>
      </c>
      <c r="L75" s="137">
        <f>Данные!L103</f>
        <v>50</v>
      </c>
      <c r="M75" s="137">
        <f>Данные!M103</f>
        <v>63</v>
      </c>
      <c r="N75" s="137">
        <f>Данные!N103</f>
        <v>17</v>
      </c>
      <c r="O75" s="137">
        <f>Данные!O103</f>
        <v>20</v>
      </c>
      <c r="P75" s="137">
        <f>Данные!P103</f>
        <v>252</v>
      </c>
    </row>
    <row r="76" spans="1:16" s="20" customFormat="1" ht="12.75" hidden="1" outlineLevel="2">
      <c r="A76" s="6"/>
      <c r="B76" s="137" t="str">
        <f>Данные!B143</f>
        <v>Сатимова Зоя</v>
      </c>
      <c r="C76" s="137">
        <f>Данные!C143</f>
        <v>2007</v>
      </c>
      <c r="D76" s="137">
        <f>Данные!D143</f>
        <v>0</v>
      </c>
      <c r="E76" s="137" t="str">
        <f>Данные!E143</f>
        <v>г. Гусь-Хрустальный</v>
      </c>
      <c r="F76" s="137" t="str">
        <f>Данные!F143</f>
        <v>11:55.01</v>
      </c>
      <c r="G76" s="137">
        <f>Данные!G143</f>
        <v>77</v>
      </c>
      <c r="H76" s="137">
        <f>Данные!H143</f>
        <v>31</v>
      </c>
      <c r="I76" s="137">
        <f>Данные!I143</f>
        <v>64</v>
      </c>
      <c r="J76" s="137">
        <f>Данные!J143</f>
        <v>16</v>
      </c>
      <c r="K76" s="137">
        <f>Данные!K143</f>
        <v>60</v>
      </c>
      <c r="L76" s="137">
        <f>Данные!L143</f>
        <v>40</v>
      </c>
      <c r="M76" s="137">
        <f>Данные!M143</f>
        <v>48</v>
      </c>
      <c r="N76" s="137">
        <f>Данные!N143</f>
        <v>11</v>
      </c>
      <c r="O76" s="137">
        <f>Данные!O143</f>
        <v>0</v>
      </c>
      <c r="P76" s="137">
        <f>Данные!P143</f>
        <v>249</v>
      </c>
    </row>
    <row r="77" spans="1:16" s="20" customFormat="1" ht="12.75" hidden="1" outlineLevel="2">
      <c r="A77" s="6"/>
      <c r="B77" s="137" t="str">
        <f>Данные!B144</f>
        <v>Палагина Анастасия</v>
      </c>
      <c r="C77" s="137">
        <f>Данные!C144</f>
        <v>2007</v>
      </c>
      <c r="D77" s="137">
        <f>Данные!D144</f>
        <v>0</v>
      </c>
      <c r="E77" s="137" t="str">
        <f>Данные!E144</f>
        <v>г. Гусь-Хрустальный</v>
      </c>
      <c r="F77" s="137" t="str">
        <f>Данные!F144</f>
        <v>09:58.01</v>
      </c>
      <c r="G77" s="137">
        <f>Данные!G144</f>
        <v>87</v>
      </c>
      <c r="H77" s="137">
        <f>Данные!H144</f>
        <v>45</v>
      </c>
      <c r="I77" s="137">
        <f>Данные!I144</f>
        <v>68</v>
      </c>
      <c r="J77" s="137">
        <f>Данные!J144</f>
        <v>16</v>
      </c>
      <c r="K77" s="137">
        <f>Данные!K144</f>
        <v>60</v>
      </c>
      <c r="L77" s="137">
        <f>Данные!L144</f>
        <v>49</v>
      </c>
      <c r="M77" s="137">
        <f>Данные!M144</f>
        <v>62</v>
      </c>
      <c r="N77" s="137">
        <f>Данные!N144</f>
        <v>0</v>
      </c>
      <c r="O77" s="137">
        <f>Данные!O144</f>
        <v>0</v>
      </c>
      <c r="P77" s="137">
        <f>Данные!P144</f>
        <v>277</v>
      </c>
    </row>
    <row r="78" spans="1:16" s="15" customFormat="1" ht="19.5" customHeight="1" hidden="1" outlineLevel="1" collapsed="1">
      <c r="A78" s="14">
        <v>6</v>
      </c>
      <c r="B78" s="214" t="s">
        <v>54</v>
      </c>
      <c r="C78" s="46"/>
      <c r="D78" s="46"/>
      <c r="E78" s="46"/>
      <c r="F78" s="149"/>
      <c r="G78" s="120"/>
      <c r="H78" s="77"/>
      <c r="I78" s="120"/>
      <c r="J78" s="77"/>
      <c r="K78" s="120"/>
      <c r="L78" s="77"/>
      <c r="M78" s="120"/>
      <c r="N78" s="40"/>
      <c r="O78" s="120"/>
      <c r="P78" s="150">
        <f>SUM(P79:P86)</f>
        <v>2927</v>
      </c>
    </row>
    <row r="79" spans="1:16" s="20" customFormat="1" ht="12.75" hidden="1" outlineLevel="2">
      <c r="A79" s="6"/>
      <c r="B79" s="137" t="str">
        <f>Данные!B23</f>
        <v>Гришанов Алексей</v>
      </c>
      <c r="C79" s="137">
        <f>Данные!C23</f>
        <v>2008</v>
      </c>
      <c r="D79" s="137">
        <f>Данные!D23</f>
        <v>0</v>
      </c>
      <c r="E79" s="137" t="str">
        <f>Данные!E23</f>
        <v>Гусь-Хрустальный р-н</v>
      </c>
      <c r="F79" s="137" t="str">
        <f>Данные!F23</f>
        <v>11:10.00</v>
      </c>
      <c r="G79" s="137">
        <f>Данные!G23</f>
        <v>82</v>
      </c>
      <c r="H79" s="137">
        <f>Данные!H23</f>
        <v>12</v>
      </c>
      <c r="I79" s="137">
        <f>Данные!I23</f>
        <v>59</v>
      </c>
      <c r="J79" s="137">
        <f>Данные!J23</f>
        <v>20</v>
      </c>
      <c r="K79" s="137">
        <f>Данные!K23</f>
        <v>65</v>
      </c>
      <c r="L79" s="137">
        <f>Данные!L23</f>
        <v>56</v>
      </c>
      <c r="M79" s="137">
        <f>Данные!M23</f>
        <v>63</v>
      </c>
      <c r="N79" s="137">
        <f>Данные!N23</f>
        <v>39</v>
      </c>
      <c r="O79" s="137">
        <f>Данные!O23</f>
        <v>73</v>
      </c>
      <c r="P79" s="137">
        <f>Данные!P23</f>
        <v>342</v>
      </c>
    </row>
    <row r="80" spans="1:16" s="20" customFormat="1" ht="12.75" hidden="1" outlineLevel="2">
      <c r="A80" s="6"/>
      <c r="B80" s="137" t="str">
        <f>Данные!B24</f>
        <v>Муратов Николай</v>
      </c>
      <c r="C80" s="137">
        <f>Данные!C24</f>
        <v>2008</v>
      </c>
      <c r="D80" s="137">
        <f>Данные!D24</f>
        <v>0</v>
      </c>
      <c r="E80" s="137" t="str">
        <f>Данные!E24</f>
        <v>Гусь-Хрустальный р-н</v>
      </c>
      <c r="F80" s="137" t="str">
        <f>Данные!F24</f>
        <v>09:43.01</v>
      </c>
      <c r="G80" s="137">
        <f>Данные!G24</f>
        <v>91</v>
      </c>
      <c r="H80" s="137">
        <f>Данные!H24</f>
        <v>16</v>
      </c>
      <c r="I80" s="137">
        <f>Данные!I24</f>
        <v>62</v>
      </c>
      <c r="J80" s="137">
        <f>Данные!J24</f>
        <v>24</v>
      </c>
      <c r="K80" s="137">
        <f>Данные!K24</f>
        <v>69</v>
      </c>
      <c r="L80" s="137">
        <f>Данные!L24</f>
        <v>52</v>
      </c>
      <c r="M80" s="137">
        <f>Данные!M24</f>
        <v>61</v>
      </c>
      <c r="N80" s="137">
        <f>Данные!N24</f>
        <v>37</v>
      </c>
      <c r="O80" s="137">
        <f>Данные!O24</f>
        <v>69</v>
      </c>
      <c r="P80" s="137">
        <f>Данные!P24</f>
        <v>352</v>
      </c>
    </row>
    <row r="81" spans="1:16" s="20" customFormat="1" ht="12.75" hidden="1" outlineLevel="2">
      <c r="A81" s="6"/>
      <c r="B81" s="137" t="str">
        <f>Данные!B64</f>
        <v>Лапшаков Никита</v>
      </c>
      <c r="C81" s="137">
        <f>Данные!C64</f>
        <v>2006</v>
      </c>
      <c r="D81" s="137">
        <f>Данные!D64</f>
        <v>0</v>
      </c>
      <c r="E81" s="137" t="str">
        <f>Данные!E64</f>
        <v>Гусь-Хрустальный р-н</v>
      </c>
      <c r="F81" s="137" t="str">
        <f>Данные!F64</f>
        <v>15:40.01</v>
      </c>
      <c r="G81" s="137">
        <f>Данные!G64</f>
        <v>83</v>
      </c>
      <c r="H81" s="137">
        <f>Данные!H64</f>
        <v>40</v>
      </c>
      <c r="I81" s="137">
        <f>Данные!I64</f>
        <v>81</v>
      </c>
      <c r="J81" s="137">
        <f>Данные!J64</f>
        <v>19</v>
      </c>
      <c r="K81" s="137">
        <f>Данные!K64</f>
        <v>65</v>
      </c>
      <c r="L81" s="137">
        <f>Данные!L64</f>
        <v>70</v>
      </c>
      <c r="M81" s="137">
        <f>Данные!M64</f>
        <v>74</v>
      </c>
      <c r="N81" s="137">
        <f>Данные!N64</f>
        <v>47</v>
      </c>
      <c r="O81" s="137">
        <f>Данные!O64</f>
        <v>90</v>
      </c>
      <c r="P81" s="137">
        <f>Данные!P64</f>
        <v>393</v>
      </c>
    </row>
    <row r="82" spans="1:16" s="20" customFormat="1" ht="12.75" hidden="1" outlineLevel="2">
      <c r="A82" s="6"/>
      <c r="B82" s="137" t="str">
        <f>Данные!B65</f>
        <v>Бурков Александр</v>
      </c>
      <c r="C82" s="137">
        <f>Данные!C65</f>
        <v>2007</v>
      </c>
      <c r="D82" s="137">
        <f>Данные!D65</f>
        <v>0</v>
      </c>
      <c r="E82" s="137" t="str">
        <f>Данные!E65</f>
        <v>Гусь-Хрустальный р-н</v>
      </c>
      <c r="F82" s="137" t="str">
        <f>Данные!F65</f>
        <v>20:39.01</v>
      </c>
      <c r="G82" s="137">
        <f>Данные!G65</f>
        <v>68</v>
      </c>
      <c r="H82" s="137">
        <f>Данные!H65</f>
        <v>15</v>
      </c>
      <c r="I82" s="137">
        <f>Данные!I65</f>
        <v>60</v>
      </c>
      <c r="J82" s="137">
        <f>Данные!J65</f>
        <v>19</v>
      </c>
      <c r="K82" s="137">
        <f>Данные!K65</f>
        <v>65</v>
      </c>
      <c r="L82" s="137">
        <f>Данные!L65</f>
        <v>44</v>
      </c>
      <c r="M82" s="137">
        <f>Данные!M65</f>
        <v>47</v>
      </c>
      <c r="N82" s="137">
        <f>Данные!N65</f>
        <v>42</v>
      </c>
      <c r="O82" s="137">
        <f>Данные!O65</f>
        <v>79</v>
      </c>
      <c r="P82" s="137">
        <f>Данные!P65</f>
        <v>319</v>
      </c>
    </row>
    <row r="83" spans="1:16" s="20" customFormat="1" ht="12.75" hidden="1" outlineLevel="2">
      <c r="A83" s="6"/>
      <c r="B83" s="137" t="str">
        <f>Данные!B108</f>
        <v>Сокирка Надежда</v>
      </c>
      <c r="C83" s="137">
        <f>Данные!C108</f>
        <v>2009</v>
      </c>
      <c r="D83" s="137">
        <f>Данные!D108</f>
        <v>0</v>
      </c>
      <c r="E83" s="137" t="str">
        <f>Данные!E108</f>
        <v>Гусь-Хрустальный р-н</v>
      </c>
      <c r="F83" s="137" t="str">
        <f>Данные!F108</f>
        <v>11:08.01</v>
      </c>
      <c r="G83" s="137">
        <f>Данные!G108</f>
        <v>92</v>
      </c>
      <c r="H83" s="137">
        <f>Данные!H108</f>
        <v>51</v>
      </c>
      <c r="I83" s="137">
        <f>Данные!I108</f>
        <v>70</v>
      </c>
      <c r="J83" s="137">
        <f>Данные!J108</f>
        <v>22</v>
      </c>
      <c r="K83" s="137">
        <f>Данные!K108</f>
        <v>65</v>
      </c>
      <c r="L83" s="137">
        <f>Данные!L108</f>
        <v>65</v>
      </c>
      <c r="M83" s="137">
        <f>Данные!M108</f>
        <v>75</v>
      </c>
      <c r="N83" s="137">
        <f>Данные!N108</f>
        <v>45</v>
      </c>
      <c r="O83" s="137">
        <f>Данные!O108</f>
        <v>85</v>
      </c>
      <c r="P83" s="137">
        <f>Данные!P108</f>
        <v>387</v>
      </c>
    </row>
    <row r="84" spans="1:16" s="20" customFormat="1" ht="12.75" hidden="1" outlineLevel="2">
      <c r="A84" s="6"/>
      <c r="B84" s="137" t="str">
        <f>Данные!B109</f>
        <v>Косарева Виктория</v>
      </c>
      <c r="C84" s="137">
        <f>Данные!C109</f>
        <v>2010</v>
      </c>
      <c r="D84" s="137">
        <f>Данные!D109</f>
        <v>0</v>
      </c>
      <c r="E84" s="137" t="str">
        <f>Данные!E109</f>
        <v>Гусь-Хрустальный р-н</v>
      </c>
      <c r="F84" s="137" t="str">
        <f>Данные!F109</f>
        <v>11:13.01</v>
      </c>
      <c r="G84" s="137">
        <f>Данные!G109</f>
        <v>92</v>
      </c>
      <c r="H84" s="137">
        <f>Данные!H109</f>
        <v>35</v>
      </c>
      <c r="I84" s="137">
        <f>Данные!I109</f>
        <v>65</v>
      </c>
      <c r="J84" s="137">
        <f>Данные!J109</f>
        <v>15</v>
      </c>
      <c r="K84" s="137">
        <f>Данные!K109</f>
        <v>60</v>
      </c>
      <c r="L84" s="137">
        <f>Данные!L109</f>
        <v>46</v>
      </c>
      <c r="M84" s="137">
        <f>Данные!M109</f>
        <v>61</v>
      </c>
      <c r="N84" s="137">
        <f>Данные!N109</f>
        <v>44</v>
      </c>
      <c r="O84" s="137">
        <f>Данные!O109</f>
        <v>83</v>
      </c>
      <c r="P84" s="137">
        <f>Данные!P109</f>
        <v>361</v>
      </c>
    </row>
    <row r="85" spans="1:16" s="20" customFormat="1" ht="12.75" hidden="1" outlineLevel="2">
      <c r="A85" s="6"/>
      <c r="B85" s="137" t="str">
        <f>Данные!B149</f>
        <v>Лапшакова Екатерина</v>
      </c>
      <c r="C85" s="137">
        <f>Данные!C149</f>
        <v>2006</v>
      </c>
      <c r="D85" s="137">
        <f>Данные!D149</f>
        <v>0</v>
      </c>
      <c r="E85" s="137" t="str">
        <f>Данные!E149</f>
        <v>Гусь-Хрустальный р-н</v>
      </c>
      <c r="F85" s="137" t="str">
        <f>Данные!F149</f>
        <v>09:57.01</v>
      </c>
      <c r="G85" s="137">
        <f>Данные!G149</f>
        <v>87</v>
      </c>
      <c r="H85" s="137">
        <f>Данные!H149</f>
        <v>114</v>
      </c>
      <c r="I85" s="137">
        <f>Данные!I149</f>
        <v>100</v>
      </c>
      <c r="J85" s="137">
        <f>Данные!J149</f>
        <v>25</v>
      </c>
      <c r="K85" s="137">
        <f>Данные!K149</f>
        <v>66</v>
      </c>
      <c r="L85" s="137">
        <f>Данные!L149</f>
        <v>60</v>
      </c>
      <c r="M85" s="137">
        <f>Данные!M149</f>
        <v>70</v>
      </c>
      <c r="N85" s="137">
        <f>Данные!N149</f>
        <v>47</v>
      </c>
      <c r="O85" s="137">
        <f>Данные!O149</f>
        <v>90</v>
      </c>
      <c r="P85" s="137">
        <f>Данные!P149</f>
        <v>413</v>
      </c>
    </row>
    <row r="86" spans="1:16" s="20" customFormat="1" ht="12.75" hidden="1" outlineLevel="2">
      <c r="A86" s="6"/>
      <c r="B86" s="137" t="str">
        <f>Данные!B150</f>
        <v>Потанина Алина</v>
      </c>
      <c r="C86" s="137">
        <f>Данные!C150</f>
        <v>2006</v>
      </c>
      <c r="D86" s="137">
        <f>Данные!D150</f>
        <v>0</v>
      </c>
      <c r="E86" s="137" t="str">
        <f>Данные!E150</f>
        <v>Гусь-Хрустальный р-н</v>
      </c>
      <c r="F86" s="137" t="str">
        <f>Данные!F150</f>
        <v>11:08.01</v>
      </c>
      <c r="G86" s="137">
        <f>Данные!G150</f>
        <v>81</v>
      </c>
      <c r="H86" s="137">
        <f>Данные!H150</f>
        <v>65</v>
      </c>
      <c r="I86" s="137">
        <f>Данные!I150</f>
        <v>75</v>
      </c>
      <c r="J86" s="137">
        <f>Данные!J150</f>
        <v>21</v>
      </c>
      <c r="K86" s="137">
        <f>Данные!K150</f>
        <v>62</v>
      </c>
      <c r="L86" s="137">
        <f>Данные!L150</f>
        <v>51</v>
      </c>
      <c r="M86" s="137">
        <f>Данные!M150</f>
        <v>63</v>
      </c>
      <c r="N86" s="137">
        <f>Данные!N150</f>
        <v>42</v>
      </c>
      <c r="O86" s="137">
        <f>Данные!O150</f>
        <v>79</v>
      </c>
      <c r="P86" s="137">
        <f>Данные!P150</f>
        <v>360</v>
      </c>
    </row>
    <row r="87" spans="1:16" s="15" customFormat="1" ht="19.5" customHeight="1" hidden="1" outlineLevel="1" collapsed="1">
      <c r="A87" s="14">
        <v>7</v>
      </c>
      <c r="B87" s="45" t="s">
        <v>55</v>
      </c>
      <c r="C87" s="46"/>
      <c r="D87" s="46"/>
      <c r="E87" s="46"/>
      <c r="F87" s="149"/>
      <c r="G87" s="120"/>
      <c r="H87" s="77"/>
      <c r="I87" s="120"/>
      <c r="J87" s="77"/>
      <c r="K87" s="120"/>
      <c r="L87" s="77"/>
      <c r="M87" s="120"/>
      <c r="N87" s="40"/>
      <c r="O87" s="120"/>
      <c r="P87" s="150">
        <f>SUM(P88:P95)</f>
        <v>0</v>
      </c>
    </row>
    <row r="88" spans="1:16" s="20" customFormat="1" ht="12.75" hidden="1" outlineLevel="2">
      <c r="A88" s="6"/>
      <c r="B88" s="137"/>
      <c r="C88" s="138"/>
      <c r="D88" s="139"/>
      <c r="E88" s="147"/>
      <c r="F88" s="140"/>
      <c r="G88" s="119"/>
      <c r="H88" s="144"/>
      <c r="I88" s="99"/>
      <c r="J88" s="142"/>
      <c r="K88" s="99"/>
      <c r="L88" s="142"/>
      <c r="M88" s="99"/>
      <c r="N88" s="148"/>
      <c r="O88" s="119"/>
      <c r="P88" s="5"/>
    </row>
    <row r="89" spans="1:16" s="20" customFormat="1" ht="12.75" hidden="1" outlineLevel="2">
      <c r="A89" s="6"/>
      <c r="B89" s="137"/>
      <c r="C89" s="138"/>
      <c r="D89" s="139"/>
      <c r="E89" s="147"/>
      <c r="F89" s="140"/>
      <c r="G89" s="119"/>
      <c r="H89" s="144"/>
      <c r="I89" s="99"/>
      <c r="J89" s="142"/>
      <c r="K89" s="99"/>
      <c r="L89" s="142"/>
      <c r="M89" s="99"/>
      <c r="N89" s="148"/>
      <c r="O89" s="119"/>
      <c r="P89" s="5"/>
    </row>
    <row r="90" spans="1:16" s="20" customFormat="1" ht="12.75" hidden="1" outlineLevel="2">
      <c r="A90" s="6"/>
      <c r="B90" s="137"/>
      <c r="C90" s="138"/>
      <c r="D90" s="139"/>
      <c r="E90" s="147"/>
      <c r="F90" s="140"/>
      <c r="G90" s="119"/>
      <c r="H90" s="144"/>
      <c r="I90" s="99"/>
      <c r="J90" s="142"/>
      <c r="K90" s="99"/>
      <c r="L90" s="142"/>
      <c r="M90" s="99"/>
      <c r="N90" s="148"/>
      <c r="O90" s="119"/>
      <c r="P90" s="5"/>
    </row>
    <row r="91" spans="1:16" s="20" customFormat="1" ht="12.75" hidden="1" outlineLevel="2">
      <c r="A91" s="6"/>
      <c r="B91" s="137"/>
      <c r="C91" s="138"/>
      <c r="D91" s="139"/>
      <c r="E91" s="147"/>
      <c r="F91" s="140"/>
      <c r="G91" s="119"/>
      <c r="H91" s="144"/>
      <c r="I91" s="99"/>
      <c r="J91" s="142"/>
      <c r="K91" s="99"/>
      <c r="L91" s="142"/>
      <c r="M91" s="99"/>
      <c r="N91" s="148"/>
      <c r="O91" s="119"/>
      <c r="P91" s="5"/>
    </row>
    <row r="92" spans="1:16" s="20" customFormat="1" ht="12.75" hidden="1" outlineLevel="2">
      <c r="A92" s="6"/>
      <c r="B92" s="137"/>
      <c r="C92" s="138"/>
      <c r="D92" s="139"/>
      <c r="E92" s="147"/>
      <c r="F92" s="140"/>
      <c r="G92" s="119"/>
      <c r="H92" s="142"/>
      <c r="I92" s="99"/>
      <c r="J92" s="142"/>
      <c r="K92" s="99"/>
      <c r="L92" s="142"/>
      <c r="M92" s="99"/>
      <c r="N92" s="148"/>
      <c r="O92" s="119"/>
      <c r="P92" s="5"/>
    </row>
    <row r="93" spans="1:16" s="20" customFormat="1" ht="12.75" hidden="1" outlineLevel="2">
      <c r="A93" s="6"/>
      <c r="B93" s="137"/>
      <c r="C93" s="141"/>
      <c r="D93" s="139"/>
      <c r="E93" s="137"/>
      <c r="F93" s="140"/>
      <c r="G93" s="119"/>
      <c r="H93" s="142"/>
      <c r="I93" s="99"/>
      <c r="J93" s="142"/>
      <c r="K93" s="99"/>
      <c r="L93" s="142"/>
      <c r="M93" s="99"/>
      <c r="N93" s="148"/>
      <c r="O93" s="119"/>
      <c r="P93" s="5"/>
    </row>
    <row r="94" spans="1:16" s="20" customFormat="1" ht="12.75" hidden="1" outlineLevel="2">
      <c r="A94" s="6"/>
      <c r="B94" s="137"/>
      <c r="C94" s="138"/>
      <c r="D94" s="139"/>
      <c r="E94" s="147"/>
      <c r="F94" s="140"/>
      <c r="G94" s="119"/>
      <c r="H94" s="142"/>
      <c r="I94" s="99"/>
      <c r="J94" s="142"/>
      <c r="K94" s="99"/>
      <c r="L94" s="142"/>
      <c r="M94" s="99"/>
      <c r="N94" s="148"/>
      <c r="O94" s="119"/>
      <c r="P94" s="5"/>
    </row>
    <row r="95" spans="1:16" s="20" customFormat="1" ht="12.75" hidden="1" outlineLevel="2">
      <c r="A95" s="6"/>
      <c r="B95" s="137"/>
      <c r="C95" s="138"/>
      <c r="D95" s="139"/>
      <c r="E95" s="147"/>
      <c r="F95" s="140"/>
      <c r="G95" s="119"/>
      <c r="H95" s="142"/>
      <c r="I95" s="99"/>
      <c r="J95" s="142"/>
      <c r="K95" s="99"/>
      <c r="L95" s="142"/>
      <c r="M95" s="99"/>
      <c r="N95" s="148"/>
      <c r="O95" s="119"/>
      <c r="P95" s="5"/>
    </row>
    <row r="96" spans="1:16" s="15" customFormat="1" ht="19.5" customHeight="1" hidden="1" outlineLevel="1" collapsed="1">
      <c r="A96" s="14">
        <v>8</v>
      </c>
      <c r="B96" s="214" t="s">
        <v>56</v>
      </c>
      <c r="C96" s="46"/>
      <c r="D96" s="46"/>
      <c r="E96" s="46"/>
      <c r="F96" s="149"/>
      <c r="G96" s="120"/>
      <c r="H96" s="77"/>
      <c r="I96" s="120"/>
      <c r="J96" s="77"/>
      <c r="K96" s="120"/>
      <c r="L96" s="77"/>
      <c r="M96" s="120"/>
      <c r="N96" s="40"/>
      <c r="O96" s="120"/>
      <c r="P96" s="150">
        <f>SUM(P97:P104)</f>
        <v>2079</v>
      </c>
    </row>
    <row r="97" spans="1:16" s="20" customFormat="1" ht="12.75" hidden="1" outlineLevel="2">
      <c r="A97" s="6"/>
      <c r="B97" s="137" t="str">
        <f>Данные!B25</f>
        <v>Быстров Никита </v>
      </c>
      <c r="C97" s="137">
        <f>Данные!C25</f>
        <v>2009</v>
      </c>
      <c r="D97" s="137">
        <f>Данные!D25</f>
        <v>0</v>
      </c>
      <c r="E97" s="137" t="str">
        <f>Данные!E25</f>
        <v>Киржачский район</v>
      </c>
      <c r="F97" s="137" t="str">
        <f>Данные!F25</f>
        <v>09:50.00</v>
      </c>
      <c r="G97" s="137">
        <f>Данные!G25</f>
        <v>90</v>
      </c>
      <c r="H97" s="137">
        <f>Данные!H25</f>
        <v>8</v>
      </c>
      <c r="I97" s="137">
        <f>Данные!I25</f>
        <v>37</v>
      </c>
      <c r="J97" s="137">
        <f>Данные!J25</f>
        <v>13</v>
      </c>
      <c r="K97" s="137">
        <f>Данные!K25</f>
        <v>61</v>
      </c>
      <c r="L97" s="137">
        <f>Данные!L25</f>
        <v>45</v>
      </c>
      <c r="M97" s="137">
        <f>Данные!M25</f>
        <v>50</v>
      </c>
      <c r="N97" s="137">
        <f>Данные!N25</f>
        <v>22</v>
      </c>
      <c r="O97" s="137">
        <f>Данные!O25</f>
        <v>33</v>
      </c>
      <c r="P97" s="137">
        <f>Данные!P25</f>
        <v>271</v>
      </c>
    </row>
    <row r="98" spans="1:16" s="20" customFormat="1" ht="12.75" hidden="1" outlineLevel="2">
      <c r="A98" s="6"/>
      <c r="B98" s="137" t="str">
        <f>Данные!B26</f>
        <v>Васин Андрей </v>
      </c>
      <c r="C98" s="137">
        <f>Данные!C26</f>
        <v>2008</v>
      </c>
      <c r="D98" s="137">
        <f>Данные!D26</f>
        <v>0</v>
      </c>
      <c r="E98" s="137" t="str">
        <f>Данные!E26</f>
        <v>Киржачский район</v>
      </c>
      <c r="F98" s="137" t="str">
        <f>Данные!F26</f>
        <v>08:24.00</v>
      </c>
      <c r="G98" s="137">
        <f>Данные!G26</f>
        <v>100</v>
      </c>
      <c r="H98" s="137">
        <f>Данные!H26</f>
        <v>16</v>
      </c>
      <c r="I98" s="137">
        <f>Данные!I26</f>
        <v>62</v>
      </c>
      <c r="J98" s="137">
        <f>Данные!J26</f>
        <v>14</v>
      </c>
      <c r="K98" s="137">
        <f>Данные!K26</f>
        <v>61</v>
      </c>
      <c r="L98" s="137">
        <f>Данные!L26</f>
        <v>61</v>
      </c>
      <c r="M98" s="137">
        <f>Данные!M26</f>
        <v>66</v>
      </c>
      <c r="N98" s="137">
        <f>Данные!N26</f>
        <v>20</v>
      </c>
      <c r="O98" s="137">
        <f>Данные!O26</f>
        <v>29</v>
      </c>
      <c r="P98" s="137">
        <f>Данные!P26</f>
        <v>318</v>
      </c>
    </row>
    <row r="99" spans="1:16" s="20" customFormat="1" ht="12.75" hidden="1" outlineLevel="2">
      <c r="A99" s="6"/>
      <c r="B99" s="137" t="str">
        <f>Данные!B66</f>
        <v>Курутов Кирилл </v>
      </c>
      <c r="C99" s="137">
        <f>Данные!C66</f>
        <v>2007</v>
      </c>
      <c r="D99" s="137">
        <f>Данные!D66</f>
        <v>0</v>
      </c>
      <c r="E99" s="137" t="str">
        <f>Данные!E66</f>
        <v>Киржачский район</v>
      </c>
      <c r="F99" s="137" t="str">
        <f>Данные!F66</f>
        <v>19:28.01</v>
      </c>
      <c r="G99" s="137">
        <f>Данные!G66</f>
        <v>71</v>
      </c>
      <c r="H99" s="137">
        <f>Данные!H66</f>
        <v>15</v>
      </c>
      <c r="I99" s="137">
        <f>Данные!I66</f>
        <v>60</v>
      </c>
      <c r="J99" s="137">
        <f>Данные!J66</f>
        <v>23</v>
      </c>
      <c r="K99" s="137">
        <f>Данные!K66</f>
        <v>73</v>
      </c>
      <c r="L99" s="137">
        <f>Данные!L66</f>
        <v>59</v>
      </c>
      <c r="M99" s="137">
        <f>Данные!M66</f>
        <v>64</v>
      </c>
      <c r="N99" s="137">
        <f>Данные!N66</f>
        <v>24</v>
      </c>
      <c r="O99" s="137">
        <f>Данные!O66</f>
        <v>38</v>
      </c>
      <c r="P99" s="137">
        <f>Данные!P66</f>
        <v>306</v>
      </c>
    </row>
    <row r="100" spans="1:16" s="20" customFormat="1" ht="12.75" hidden="1" outlineLevel="2">
      <c r="A100" s="6"/>
      <c r="B100" s="137" t="str">
        <f>Данные!B67</f>
        <v>Логинов Алексей</v>
      </c>
      <c r="C100" s="137">
        <f>Данные!C67</f>
        <v>2006</v>
      </c>
      <c r="D100" s="137">
        <f>Данные!D67</f>
        <v>0</v>
      </c>
      <c r="E100" s="137" t="str">
        <f>Данные!E67</f>
        <v>Киржачский район</v>
      </c>
      <c r="F100" s="137" t="str">
        <f>Данные!F67</f>
        <v>15:10.01</v>
      </c>
      <c r="G100" s="137">
        <f>Данные!G67</f>
        <v>85</v>
      </c>
      <c r="H100" s="137">
        <f>Данные!H67</f>
        <v>16</v>
      </c>
      <c r="I100" s="137">
        <f>Данные!I67</f>
        <v>61</v>
      </c>
      <c r="J100" s="137">
        <f>Данные!J67</f>
        <v>14</v>
      </c>
      <c r="K100" s="137">
        <f>Данные!K67</f>
        <v>60</v>
      </c>
      <c r="L100" s="137">
        <f>Данные!L67</f>
        <v>43</v>
      </c>
      <c r="M100" s="137">
        <f>Данные!M67</f>
        <v>45</v>
      </c>
      <c r="N100" s="137">
        <f>Данные!N67</f>
        <v>25</v>
      </c>
      <c r="O100" s="137">
        <f>Данные!O67</f>
        <v>40</v>
      </c>
      <c r="P100" s="137">
        <f>Данные!P67</f>
        <v>291</v>
      </c>
    </row>
    <row r="101" spans="1:16" s="20" customFormat="1" ht="12.75" hidden="1" outlineLevel="2">
      <c r="A101" s="6"/>
      <c r="B101" s="137" t="str">
        <f>Данные!B110</f>
        <v>Ионова Татьяна </v>
      </c>
      <c r="C101" s="137">
        <f>Данные!C110</f>
        <v>2008</v>
      </c>
      <c r="D101" s="137">
        <f>Данные!D110</f>
        <v>0</v>
      </c>
      <c r="E101" s="137" t="str">
        <f>Данные!E110</f>
        <v>Киржачский район</v>
      </c>
      <c r="F101" s="137" t="str">
        <f>Данные!F110</f>
        <v>10:02.01</v>
      </c>
      <c r="G101" s="137">
        <f>Данные!G110</f>
        <v>99</v>
      </c>
      <c r="H101" s="137">
        <f>Данные!H110</f>
        <v>25</v>
      </c>
      <c r="I101" s="137">
        <f>Данные!I110</f>
        <v>62</v>
      </c>
      <c r="J101" s="137">
        <f>Данные!J110</f>
        <v>18</v>
      </c>
      <c r="K101" s="137">
        <f>Данные!K110</f>
        <v>61</v>
      </c>
      <c r="L101" s="137">
        <f>Данные!L110</f>
        <v>49</v>
      </c>
      <c r="M101" s="137">
        <f>Данные!M110</f>
        <v>63</v>
      </c>
      <c r="N101" s="137">
        <f>Данные!N110</f>
        <v>2</v>
      </c>
      <c r="O101" s="137">
        <f>Данные!O110</f>
        <v>0</v>
      </c>
      <c r="P101" s="137">
        <f>Данные!P110</f>
        <v>285</v>
      </c>
    </row>
    <row r="102" spans="1:16" s="20" customFormat="1" ht="12.75" hidden="1" outlineLevel="2">
      <c r="A102" s="6"/>
      <c r="B102" s="137" t="str">
        <f>Данные!B111</f>
        <v>Дружинина Ксения </v>
      </c>
      <c r="C102" s="137">
        <f>Данные!C111</f>
        <v>2010</v>
      </c>
      <c r="D102" s="137">
        <f>Данные!D111</f>
        <v>0</v>
      </c>
      <c r="E102" s="137" t="str">
        <f>Данные!E111</f>
        <v>Киржачский район</v>
      </c>
      <c r="F102" s="137" t="str">
        <f>Данные!F111</f>
        <v>19:21.00</v>
      </c>
      <c r="G102" s="137">
        <f>Данные!G111</f>
        <v>56</v>
      </c>
      <c r="H102" s="137">
        <f>Данные!H111</f>
        <v>26</v>
      </c>
      <c r="I102" s="137">
        <f>Данные!I111</f>
        <v>62</v>
      </c>
      <c r="J102" s="137">
        <f>Данные!J111</f>
        <v>20</v>
      </c>
      <c r="K102" s="137">
        <f>Данные!K111</f>
        <v>63</v>
      </c>
      <c r="L102" s="137">
        <f>Данные!L111</f>
        <v>42</v>
      </c>
      <c r="M102" s="137">
        <f>Данные!M111</f>
        <v>56</v>
      </c>
      <c r="N102" s="137">
        <f>Данные!N111</f>
        <v>39</v>
      </c>
      <c r="O102" s="137">
        <f>Данные!O111</f>
        <v>73</v>
      </c>
      <c r="P102" s="137">
        <f>Данные!P111</f>
        <v>310</v>
      </c>
    </row>
    <row r="103" spans="1:16" s="20" customFormat="1" ht="12.75" hidden="1" outlineLevel="2">
      <c r="A103" s="6"/>
      <c r="B103" s="137">
        <f>Данные!B151</f>
        <v>0</v>
      </c>
      <c r="C103" s="137">
        <f>Данные!C151</f>
        <v>0</v>
      </c>
      <c r="D103" s="137">
        <f>Данные!D151</f>
        <v>0</v>
      </c>
      <c r="E103" s="137" t="str">
        <f>Данные!E151</f>
        <v>Киржачский район</v>
      </c>
      <c r="F103" s="137" t="str">
        <f>Данные!F151</f>
        <v>22:00.01</v>
      </c>
      <c r="G103" s="137">
        <f>Данные!G151</f>
        <v>0</v>
      </c>
      <c r="H103" s="137">
        <f>Данные!H151</f>
        <v>-1</v>
      </c>
      <c r="I103" s="137">
        <f>Данные!I151</f>
        <v>0</v>
      </c>
      <c r="J103" s="137">
        <f>Данные!J151</f>
        <v>-1</v>
      </c>
      <c r="K103" s="137">
        <f>Данные!K151</f>
        <v>0</v>
      </c>
      <c r="L103" s="137">
        <f>Данные!L151</f>
        <v>15</v>
      </c>
      <c r="M103" s="137">
        <f>Данные!M151</f>
        <v>0</v>
      </c>
      <c r="N103" s="137">
        <f>Данные!N151</f>
        <v>11</v>
      </c>
      <c r="O103" s="137">
        <f>Данные!O151</f>
        <v>0</v>
      </c>
      <c r="P103" s="137">
        <f>Данные!P151</f>
        <v>0</v>
      </c>
    </row>
    <row r="104" spans="1:16" s="20" customFormat="1" ht="12.75" hidden="1" outlineLevel="2">
      <c r="A104" s="6"/>
      <c r="B104" s="137" t="str">
        <f>Данные!B152</f>
        <v>Новожилова Ксения </v>
      </c>
      <c r="C104" s="137">
        <f>Данные!C152</f>
        <v>2007</v>
      </c>
      <c r="D104" s="137">
        <f>Данные!D152</f>
        <v>0</v>
      </c>
      <c r="E104" s="137" t="str">
        <f>Данные!E152</f>
        <v>Киржачский район</v>
      </c>
      <c r="F104" s="137" t="str">
        <f>Данные!F152</f>
        <v>11:18.01</v>
      </c>
      <c r="G104" s="137">
        <f>Данные!G152</f>
        <v>80</v>
      </c>
      <c r="H104" s="137">
        <f>Данные!H152</f>
        <v>11</v>
      </c>
      <c r="I104" s="137">
        <f>Данные!I152</f>
        <v>37</v>
      </c>
      <c r="J104" s="137">
        <f>Данные!J152</f>
        <v>20</v>
      </c>
      <c r="K104" s="137">
        <f>Данные!K152</f>
        <v>62</v>
      </c>
      <c r="L104" s="137">
        <f>Данные!L152</f>
        <v>52</v>
      </c>
      <c r="M104" s="137">
        <f>Данные!M152</f>
        <v>64</v>
      </c>
      <c r="N104" s="137">
        <f>Данные!N152</f>
        <v>29</v>
      </c>
      <c r="O104" s="137">
        <f>Данные!O152</f>
        <v>55</v>
      </c>
      <c r="P104" s="137">
        <f>Данные!P152</f>
        <v>298</v>
      </c>
    </row>
    <row r="105" spans="1:16" s="15" customFormat="1" ht="19.5" customHeight="1" hidden="1" outlineLevel="1" collapsed="1">
      <c r="A105" s="14">
        <v>9</v>
      </c>
      <c r="B105" s="214" t="s">
        <v>46</v>
      </c>
      <c r="C105" s="46"/>
      <c r="D105" s="46"/>
      <c r="E105" s="46"/>
      <c r="F105" s="149"/>
      <c r="G105" s="120"/>
      <c r="H105" s="77"/>
      <c r="I105" s="120"/>
      <c r="J105" s="77"/>
      <c r="K105" s="120"/>
      <c r="L105" s="77"/>
      <c r="M105" s="120"/>
      <c r="N105" s="40"/>
      <c r="O105" s="120"/>
      <c r="P105" s="150">
        <f>SUM(P106:P113)</f>
        <v>2946</v>
      </c>
    </row>
    <row r="106" spans="1:16" s="20" customFormat="1" ht="12.75" hidden="1" outlineLevel="2">
      <c r="A106" s="6"/>
      <c r="B106" s="137" t="str">
        <f>Данные!B19</f>
        <v>Гаврилов Михаил </v>
      </c>
      <c r="C106" s="137">
        <f>Данные!C19</f>
        <v>2010</v>
      </c>
      <c r="D106" s="137">
        <f>Данные!D19</f>
        <v>0</v>
      </c>
      <c r="E106" s="137" t="str">
        <f>Данные!E19</f>
        <v>г. Ковров</v>
      </c>
      <c r="F106" s="137" t="str">
        <f>Данные!F19</f>
        <v>10:28.01</v>
      </c>
      <c r="G106" s="137">
        <f>Данные!G19</f>
        <v>86</v>
      </c>
      <c r="H106" s="137">
        <f>Данные!H19</f>
        <v>27</v>
      </c>
      <c r="I106" s="137">
        <f>Данные!I19</f>
        <v>67</v>
      </c>
      <c r="J106" s="137">
        <f>Данные!J19</f>
        <v>23</v>
      </c>
      <c r="K106" s="137">
        <f>Данные!K19</f>
        <v>68</v>
      </c>
      <c r="L106" s="137">
        <f>Данные!L19</f>
        <v>46</v>
      </c>
      <c r="M106" s="137">
        <f>Данные!M19</f>
        <v>52</v>
      </c>
      <c r="N106" s="137">
        <f>Данные!N19</f>
        <v>44</v>
      </c>
      <c r="O106" s="137">
        <f>Данные!O19</f>
        <v>83</v>
      </c>
      <c r="P106" s="137">
        <f>Данные!P19</f>
        <v>356</v>
      </c>
    </row>
    <row r="107" spans="1:16" s="20" customFormat="1" ht="12.75" hidden="1" outlineLevel="2">
      <c r="A107" s="6"/>
      <c r="B107" s="137" t="str">
        <f>Данные!B20</f>
        <v>Селиверстов Владислав </v>
      </c>
      <c r="C107" s="137">
        <f>Данные!C20</f>
        <v>2009</v>
      </c>
      <c r="D107" s="137">
        <f>Данные!D20</f>
        <v>0</v>
      </c>
      <c r="E107" s="137" t="str">
        <f>Данные!E20</f>
        <v>г. Ковров</v>
      </c>
      <c r="F107" s="137" t="str">
        <f>Данные!F20</f>
        <v>09:27.01</v>
      </c>
      <c r="G107" s="137">
        <f>Данные!G20</f>
        <v>93</v>
      </c>
      <c r="H107" s="137">
        <f>Данные!H20</f>
        <v>13</v>
      </c>
      <c r="I107" s="137">
        <f>Данные!I20</f>
        <v>60</v>
      </c>
      <c r="J107" s="137">
        <f>Данные!J20</f>
        <v>15</v>
      </c>
      <c r="K107" s="137">
        <f>Данные!K20</f>
        <v>62</v>
      </c>
      <c r="L107" s="137">
        <f>Данные!L20</f>
        <v>53</v>
      </c>
      <c r="M107" s="137">
        <f>Данные!M20</f>
        <v>62</v>
      </c>
      <c r="N107" s="137">
        <f>Данные!N20</f>
        <v>32</v>
      </c>
      <c r="O107" s="137">
        <f>Данные!O20</f>
        <v>62</v>
      </c>
      <c r="P107" s="137">
        <f>Данные!P20</f>
        <v>339</v>
      </c>
    </row>
    <row r="108" spans="1:16" s="20" customFormat="1" ht="12.75" hidden="1" outlineLevel="2">
      <c r="A108" s="6"/>
      <c r="B108" s="137" t="str">
        <f>Данные!B60</f>
        <v>Животовский Роман </v>
      </c>
      <c r="C108" s="137">
        <f>Данные!C60</f>
        <v>2006</v>
      </c>
      <c r="D108" s="137">
        <f>Данные!D60</f>
        <v>0</v>
      </c>
      <c r="E108" s="137" t="str">
        <f>Данные!E60</f>
        <v>г. Ковров</v>
      </c>
      <c r="F108" s="137" t="str">
        <f>Данные!F60</f>
        <v>16:06.01</v>
      </c>
      <c r="G108" s="137">
        <f>Данные!G60</f>
        <v>81</v>
      </c>
      <c r="H108" s="137">
        <f>Данные!H60</f>
        <v>25</v>
      </c>
      <c r="I108" s="137">
        <f>Данные!I60</f>
        <v>66</v>
      </c>
      <c r="J108" s="137">
        <f>Данные!J60</f>
        <v>12</v>
      </c>
      <c r="K108" s="137">
        <f>Данные!K60</f>
        <v>55</v>
      </c>
      <c r="L108" s="137">
        <f>Данные!L60</f>
        <v>58</v>
      </c>
      <c r="M108" s="137">
        <f>Данные!M60</f>
        <v>64</v>
      </c>
      <c r="N108" s="137">
        <f>Данные!N60</f>
        <v>45</v>
      </c>
      <c r="O108" s="137">
        <f>Данные!O60</f>
        <v>85</v>
      </c>
      <c r="P108" s="137">
        <f>Данные!P60</f>
        <v>351</v>
      </c>
    </row>
    <row r="109" spans="1:16" s="20" customFormat="1" ht="12.75" hidden="1" outlineLevel="2">
      <c r="A109" s="6"/>
      <c r="B109" s="137" t="str">
        <f>Данные!B61</f>
        <v>Салов Артем </v>
      </c>
      <c r="C109" s="137">
        <f>Данные!C61</f>
        <v>2007</v>
      </c>
      <c r="D109" s="137">
        <f>Данные!D61</f>
        <v>0</v>
      </c>
      <c r="E109" s="137" t="str">
        <f>Данные!E61</f>
        <v>г. Ковров</v>
      </c>
      <c r="F109" s="137" t="str">
        <f>Данные!F61</f>
        <v>13:47.01</v>
      </c>
      <c r="G109" s="137">
        <f>Данные!G61</f>
        <v>90</v>
      </c>
      <c r="H109" s="137">
        <f>Данные!H61</f>
        <v>13</v>
      </c>
      <c r="I109" s="137">
        <f>Данные!I61</f>
        <v>47</v>
      </c>
      <c r="J109" s="137">
        <f>Данные!J61</f>
        <v>20</v>
      </c>
      <c r="K109" s="137">
        <f>Данные!K61</f>
        <v>66</v>
      </c>
      <c r="L109" s="137">
        <f>Данные!L61</f>
        <v>56</v>
      </c>
      <c r="M109" s="137">
        <f>Данные!M61</f>
        <v>63</v>
      </c>
      <c r="N109" s="137">
        <f>Данные!N61</f>
        <v>36</v>
      </c>
      <c r="O109" s="137">
        <f>Данные!O61</f>
        <v>67</v>
      </c>
      <c r="P109" s="137">
        <f>Данные!P61</f>
        <v>333</v>
      </c>
    </row>
    <row r="110" spans="1:16" s="20" customFormat="1" ht="12.75" hidden="1" outlineLevel="2">
      <c r="A110" s="6"/>
      <c r="B110" s="137" t="str">
        <f>Данные!B104</f>
        <v>Маслакова Августа </v>
      </c>
      <c r="C110" s="137">
        <f>Данные!C104</f>
        <v>2009</v>
      </c>
      <c r="D110" s="137">
        <f>Данные!D104</f>
        <v>0</v>
      </c>
      <c r="E110" s="137" t="str">
        <f>Данные!E104</f>
        <v>г. Ковров</v>
      </c>
      <c r="F110" s="137" t="str">
        <f>Данные!F104</f>
        <v>09:00.01</v>
      </c>
      <c r="G110" s="137">
        <f>Данные!G104</f>
        <v>100</v>
      </c>
      <c r="H110" s="137">
        <f>Данные!H104</f>
        <v>64</v>
      </c>
      <c r="I110" s="137">
        <f>Данные!I104</f>
        <v>75</v>
      </c>
      <c r="J110" s="137">
        <f>Данные!J104</f>
        <v>31</v>
      </c>
      <c r="K110" s="137">
        <f>Данные!K104</f>
        <v>76</v>
      </c>
      <c r="L110" s="137">
        <f>Данные!L104</f>
        <v>49</v>
      </c>
      <c r="M110" s="137">
        <f>Данные!M104</f>
        <v>63</v>
      </c>
      <c r="N110" s="137">
        <f>Данные!N104</f>
        <v>47</v>
      </c>
      <c r="O110" s="137">
        <f>Данные!O104</f>
        <v>90</v>
      </c>
      <c r="P110" s="137">
        <f>Данные!P104</f>
        <v>404</v>
      </c>
    </row>
    <row r="111" spans="1:16" s="20" customFormat="1" ht="12.75" hidden="1" outlineLevel="2">
      <c r="A111" s="6"/>
      <c r="B111" s="137" t="str">
        <f>Данные!B105</f>
        <v>Карпова София </v>
      </c>
      <c r="C111" s="137">
        <f>Данные!C105</f>
        <v>2009</v>
      </c>
      <c r="D111" s="137">
        <f>Данные!D105</f>
        <v>0</v>
      </c>
      <c r="E111" s="137" t="str">
        <f>Данные!E105</f>
        <v>г. Ковров</v>
      </c>
      <c r="F111" s="137" t="str">
        <f>Данные!F105</f>
        <v>10:28.01</v>
      </c>
      <c r="G111" s="137">
        <f>Данные!G105</f>
        <v>96</v>
      </c>
      <c r="H111" s="137">
        <f>Данные!H105</f>
        <v>82</v>
      </c>
      <c r="I111" s="137">
        <f>Данные!I105</f>
        <v>84</v>
      </c>
      <c r="J111" s="137">
        <f>Данные!J105</f>
        <v>26</v>
      </c>
      <c r="K111" s="137">
        <f>Данные!K105</f>
        <v>69</v>
      </c>
      <c r="L111" s="137">
        <f>Данные!L105</f>
        <v>47</v>
      </c>
      <c r="M111" s="137">
        <f>Данные!M105</f>
        <v>62</v>
      </c>
      <c r="N111" s="137">
        <f>Данные!N105</f>
        <v>45</v>
      </c>
      <c r="O111" s="137">
        <f>Данные!O105</f>
        <v>85</v>
      </c>
      <c r="P111" s="137">
        <f>Данные!P105</f>
        <v>396</v>
      </c>
    </row>
    <row r="112" spans="1:16" s="20" customFormat="1" ht="12.75" hidden="1" outlineLevel="2">
      <c r="A112" s="6"/>
      <c r="B112" s="137" t="str">
        <f>Данные!B146</f>
        <v>Катаева Арина </v>
      </c>
      <c r="C112" s="137">
        <f>Данные!C146</f>
        <v>2006</v>
      </c>
      <c r="D112" s="137">
        <f>Данные!D146</f>
        <v>0</v>
      </c>
      <c r="E112" s="137" t="str">
        <f>Данные!E146</f>
        <v>г. Ковров</v>
      </c>
      <c r="F112" s="137" t="str">
        <f>Данные!F146</f>
        <v>09:43.01</v>
      </c>
      <c r="G112" s="137">
        <f>Данные!G146</f>
        <v>88</v>
      </c>
      <c r="H112" s="137">
        <f>Данные!H146</f>
        <v>112</v>
      </c>
      <c r="I112" s="137">
        <f>Данные!I146</f>
        <v>100</v>
      </c>
      <c r="J112" s="137">
        <f>Данные!J146</f>
        <v>17</v>
      </c>
      <c r="K112" s="137">
        <f>Данные!K146</f>
        <v>60</v>
      </c>
      <c r="L112" s="137">
        <f>Данные!L146</f>
        <v>60</v>
      </c>
      <c r="M112" s="137">
        <f>Данные!M146</f>
        <v>70</v>
      </c>
      <c r="N112" s="137">
        <f>Данные!N146</f>
        <v>44</v>
      </c>
      <c r="O112" s="137">
        <f>Данные!O146</f>
        <v>83</v>
      </c>
      <c r="P112" s="137">
        <f>Данные!P146</f>
        <v>401</v>
      </c>
    </row>
    <row r="113" spans="1:16" s="20" customFormat="1" ht="12.75" hidden="1" outlineLevel="2">
      <c r="A113" s="6"/>
      <c r="B113" s="137" t="str">
        <f>Данные!B145</f>
        <v>Новикова Виктория </v>
      </c>
      <c r="C113" s="137">
        <f>Данные!C145</f>
        <v>2006</v>
      </c>
      <c r="D113" s="137">
        <f>Данные!D145</f>
        <v>0</v>
      </c>
      <c r="E113" s="137" t="str">
        <f>Данные!E145</f>
        <v>г. Ковров</v>
      </c>
      <c r="F113" s="137" t="str">
        <f>Данные!F145</f>
        <v>10:58.01</v>
      </c>
      <c r="G113" s="137">
        <f>Данные!G145</f>
        <v>82</v>
      </c>
      <c r="H113" s="137">
        <f>Данные!H145</f>
        <v>48</v>
      </c>
      <c r="I113" s="137">
        <f>Данные!I145</f>
        <v>69</v>
      </c>
      <c r="J113" s="137">
        <f>Данные!J145</f>
        <v>18</v>
      </c>
      <c r="K113" s="137">
        <f>Данные!K145</f>
        <v>61</v>
      </c>
      <c r="L113" s="137">
        <f>Данные!L145</f>
        <v>52</v>
      </c>
      <c r="M113" s="137">
        <f>Данные!M145</f>
        <v>64</v>
      </c>
      <c r="N113" s="137">
        <f>Данные!N145</f>
        <v>47</v>
      </c>
      <c r="O113" s="137">
        <f>Данные!O145</f>
        <v>90</v>
      </c>
      <c r="P113" s="137">
        <f>Данные!P145</f>
        <v>366</v>
      </c>
    </row>
    <row r="114" spans="1:16" s="15" customFormat="1" ht="19.5" customHeight="1" hidden="1" outlineLevel="1" collapsed="1">
      <c r="A114" s="14">
        <v>10</v>
      </c>
      <c r="B114" s="214" t="s">
        <v>57</v>
      </c>
      <c r="C114" s="46"/>
      <c r="D114" s="46"/>
      <c r="E114" s="46"/>
      <c r="F114" s="149"/>
      <c r="G114" s="120"/>
      <c r="H114" s="77"/>
      <c r="I114" s="120"/>
      <c r="J114" s="77"/>
      <c r="K114" s="120"/>
      <c r="L114" s="77"/>
      <c r="M114" s="120"/>
      <c r="N114" s="40"/>
      <c r="O114" s="120"/>
      <c r="P114" s="150">
        <f>SUM(P115:P122)</f>
        <v>2643</v>
      </c>
    </row>
    <row r="115" spans="1:16" s="20" customFormat="1" ht="12.75" hidden="1" outlineLevel="2">
      <c r="A115" s="6"/>
      <c r="B115" s="137" t="str">
        <f>Данные!B27</f>
        <v>Коноплёв Алексей</v>
      </c>
      <c r="C115" s="137">
        <f>Данные!C27</f>
        <v>2009</v>
      </c>
      <c r="D115" s="137">
        <f>Данные!D27</f>
        <v>0</v>
      </c>
      <c r="E115" s="137" t="str">
        <f>Данные!E27</f>
        <v>Ковровский район</v>
      </c>
      <c r="F115" s="137" t="str">
        <f>Данные!F27</f>
        <v>08:43.01</v>
      </c>
      <c r="G115" s="137">
        <f>Данные!G27</f>
        <v>100</v>
      </c>
      <c r="H115" s="137">
        <f>Данные!H27</f>
        <v>23</v>
      </c>
      <c r="I115" s="137">
        <f>Данные!I27</f>
        <v>65</v>
      </c>
      <c r="J115" s="137">
        <f>Данные!J27</f>
        <v>20</v>
      </c>
      <c r="K115" s="137">
        <f>Данные!K27</f>
        <v>65</v>
      </c>
      <c r="L115" s="137">
        <f>Данные!L27</f>
        <v>66</v>
      </c>
      <c r="M115" s="137">
        <f>Данные!M27</f>
        <v>71</v>
      </c>
      <c r="N115" s="137">
        <f>Данные!N27</f>
        <v>38</v>
      </c>
      <c r="O115" s="137">
        <f>Данные!O27</f>
        <v>71</v>
      </c>
      <c r="P115" s="137">
        <f>Данные!P27</f>
        <v>372</v>
      </c>
    </row>
    <row r="116" spans="1:16" s="20" customFormat="1" ht="12.75" hidden="1" outlineLevel="2">
      <c r="A116" s="6"/>
      <c r="B116" s="137" t="str">
        <f>Данные!B28</f>
        <v>Слабков Матвей</v>
      </c>
      <c r="C116" s="137">
        <f>Данные!C28</f>
        <v>2009</v>
      </c>
      <c r="D116" s="137">
        <f>Данные!D28</f>
        <v>0</v>
      </c>
      <c r="E116" s="137" t="str">
        <f>Данные!E28</f>
        <v>Ковровский район</v>
      </c>
      <c r="F116" s="137" t="str">
        <f>Данные!F28</f>
        <v>09:48.01</v>
      </c>
      <c r="G116" s="137">
        <f>Данные!G28</f>
        <v>90</v>
      </c>
      <c r="H116" s="137">
        <f>Данные!H28</f>
        <v>18</v>
      </c>
      <c r="I116" s="137">
        <f>Данные!I28</f>
        <v>63</v>
      </c>
      <c r="J116" s="137">
        <f>Данные!J28</f>
        <v>9</v>
      </c>
      <c r="K116" s="137">
        <f>Данные!K28</f>
        <v>50</v>
      </c>
      <c r="L116" s="137">
        <f>Данные!L28</f>
        <v>33</v>
      </c>
      <c r="M116" s="137">
        <f>Данные!M28</f>
        <v>23</v>
      </c>
      <c r="N116" s="137">
        <f>Данные!N28</f>
        <v>39</v>
      </c>
      <c r="O116" s="137">
        <f>Данные!O28</f>
        <v>73</v>
      </c>
      <c r="P116" s="137">
        <f>Данные!P28</f>
        <v>299</v>
      </c>
    </row>
    <row r="117" spans="1:16" s="20" customFormat="1" ht="12.75" hidden="1" outlineLevel="2">
      <c r="A117" s="6"/>
      <c r="B117" s="137" t="str">
        <f>Данные!B68</f>
        <v>Сорокин Николай</v>
      </c>
      <c r="C117" s="137">
        <f>Данные!C68</f>
        <v>2006</v>
      </c>
      <c r="D117" s="137">
        <f>Данные!D68</f>
        <v>0</v>
      </c>
      <c r="E117" s="137" t="str">
        <f>Данные!E68</f>
        <v>Ковровский район</v>
      </c>
      <c r="F117" s="137" t="str">
        <f>Данные!F68</f>
        <v>16:37.01</v>
      </c>
      <c r="G117" s="137">
        <f>Данные!G68</f>
        <v>80</v>
      </c>
      <c r="H117" s="137">
        <f>Данные!H68</f>
        <v>25</v>
      </c>
      <c r="I117" s="137">
        <f>Данные!I68</f>
        <v>66</v>
      </c>
      <c r="J117" s="137">
        <f>Данные!J68</f>
        <v>24</v>
      </c>
      <c r="K117" s="137">
        <f>Данные!K68</f>
        <v>76</v>
      </c>
      <c r="L117" s="137">
        <f>Данные!L68</f>
        <v>66</v>
      </c>
      <c r="M117" s="137">
        <f>Данные!M68</f>
        <v>70</v>
      </c>
      <c r="N117" s="137">
        <f>Данные!N68</f>
        <v>42</v>
      </c>
      <c r="O117" s="137">
        <f>Данные!O68</f>
        <v>79</v>
      </c>
      <c r="P117" s="137">
        <f>Данные!P68</f>
        <v>371</v>
      </c>
    </row>
    <row r="118" spans="1:16" s="20" customFormat="1" ht="12.75" hidden="1" outlineLevel="2">
      <c r="A118" s="6"/>
      <c r="B118" s="137" t="str">
        <f>Данные!B69</f>
        <v>Сорокин Вадим</v>
      </c>
      <c r="C118" s="137">
        <f>Данные!C69</f>
        <v>2007</v>
      </c>
      <c r="D118" s="137">
        <f>Данные!D69</f>
        <v>0</v>
      </c>
      <c r="E118" s="137" t="str">
        <f>Данные!E69</f>
        <v>Ковровский район</v>
      </c>
      <c r="F118" s="137" t="str">
        <f>Данные!F69</f>
        <v>18:14.01</v>
      </c>
      <c r="G118" s="137">
        <f>Данные!G69</f>
        <v>75</v>
      </c>
      <c r="H118" s="137">
        <f>Данные!H69</f>
        <v>17</v>
      </c>
      <c r="I118" s="137">
        <f>Данные!I69</f>
        <v>61</v>
      </c>
      <c r="J118" s="137">
        <f>Данные!J69</f>
        <v>14</v>
      </c>
      <c r="K118" s="137">
        <f>Данные!K69</f>
        <v>60</v>
      </c>
      <c r="L118" s="137">
        <f>Данные!L69</f>
        <v>42</v>
      </c>
      <c r="M118" s="137">
        <f>Данные!M69</f>
        <v>43</v>
      </c>
      <c r="N118" s="137">
        <f>Данные!N69</f>
        <v>41</v>
      </c>
      <c r="O118" s="137">
        <f>Данные!O69</f>
        <v>77</v>
      </c>
      <c r="P118" s="137">
        <f>Данные!P69</f>
        <v>316</v>
      </c>
    </row>
    <row r="119" spans="1:16" s="20" customFormat="1" ht="12.75" hidden="1" outlineLevel="2">
      <c r="A119" s="6"/>
      <c r="B119" s="137" t="str">
        <f>Данные!B112</f>
        <v>Жаврова Кристина</v>
      </c>
      <c r="C119" s="137">
        <f>Данные!C112</f>
        <v>2010</v>
      </c>
      <c r="D119" s="137">
        <f>Данные!D112</f>
        <v>0</v>
      </c>
      <c r="E119" s="137" t="str">
        <f>Данные!E112</f>
        <v>Ковровский район</v>
      </c>
      <c r="F119" s="137" t="str">
        <f>Данные!F112</f>
        <v>10:37.00</v>
      </c>
      <c r="G119" s="137">
        <f>Данные!G112</f>
        <v>95</v>
      </c>
      <c r="H119" s="137">
        <f>Данные!H112</f>
        <v>47</v>
      </c>
      <c r="I119" s="137">
        <f>Данные!I112</f>
        <v>68</v>
      </c>
      <c r="J119" s="137">
        <f>Данные!J112</f>
        <v>15</v>
      </c>
      <c r="K119" s="137">
        <f>Данные!K112</f>
        <v>60</v>
      </c>
      <c r="L119" s="137">
        <f>Данные!L112</f>
        <v>50</v>
      </c>
      <c r="M119" s="137">
        <f>Данные!M112</f>
        <v>63</v>
      </c>
      <c r="N119" s="137">
        <f>Данные!N112</f>
        <v>43</v>
      </c>
      <c r="O119" s="137">
        <f>Данные!O112</f>
        <v>81</v>
      </c>
      <c r="P119" s="137">
        <f>Данные!P112</f>
        <v>367</v>
      </c>
    </row>
    <row r="120" spans="1:16" s="20" customFormat="1" ht="12.75" hidden="1" outlineLevel="2">
      <c r="A120" s="6"/>
      <c r="B120" s="137" t="str">
        <f>Данные!B113</f>
        <v>Макковеева Валерия</v>
      </c>
      <c r="C120" s="137">
        <f>Данные!C113</f>
        <v>2010</v>
      </c>
      <c r="D120" s="137">
        <f>Данные!D113</f>
        <v>0</v>
      </c>
      <c r="E120" s="137" t="str">
        <f>Данные!E113</f>
        <v>Ковровский район</v>
      </c>
      <c r="F120" s="137" t="str">
        <f>Данные!F113</f>
        <v>10:28.01</v>
      </c>
      <c r="G120" s="137">
        <f>Данные!G113</f>
        <v>96</v>
      </c>
      <c r="H120" s="137">
        <f>Данные!H113</f>
        <v>36</v>
      </c>
      <c r="I120" s="137">
        <f>Данные!I113</f>
        <v>65</v>
      </c>
      <c r="J120" s="137">
        <f>Данные!J113</f>
        <v>18</v>
      </c>
      <c r="K120" s="137">
        <f>Данные!K113</f>
        <v>61</v>
      </c>
      <c r="L120" s="137">
        <f>Данные!L113</f>
        <v>41</v>
      </c>
      <c r="M120" s="137">
        <f>Данные!M113</f>
        <v>53</v>
      </c>
      <c r="N120" s="137">
        <f>Данные!N113</f>
        <v>33</v>
      </c>
      <c r="O120" s="137">
        <f>Данные!O113</f>
        <v>63</v>
      </c>
      <c r="P120" s="137">
        <f>Данные!P113</f>
        <v>338</v>
      </c>
    </row>
    <row r="121" spans="1:16" s="20" customFormat="1" ht="12.75" hidden="1" outlineLevel="2">
      <c r="A121" s="6"/>
      <c r="B121" s="137" t="str">
        <f>Данные!B153</f>
        <v>Зеленова Полина</v>
      </c>
      <c r="C121" s="137">
        <f>Данные!C153</f>
        <v>2008</v>
      </c>
      <c r="D121" s="137">
        <f>Данные!D153</f>
        <v>0</v>
      </c>
      <c r="E121" s="137" t="str">
        <f>Данные!E153</f>
        <v>Ковровский район</v>
      </c>
      <c r="F121" s="137" t="str">
        <f>Данные!F153</f>
        <v>14:36.01</v>
      </c>
      <c r="G121" s="137">
        <f>Данные!G153</f>
        <v>67</v>
      </c>
      <c r="H121" s="137">
        <f>Данные!H153</f>
        <v>9</v>
      </c>
      <c r="I121" s="137">
        <f>Данные!I153</f>
        <v>30</v>
      </c>
      <c r="J121" s="137">
        <f>Данные!J153</f>
        <v>16</v>
      </c>
      <c r="K121" s="137">
        <f>Данные!K153</f>
        <v>60</v>
      </c>
      <c r="L121" s="137">
        <f>Данные!L153</f>
        <v>44</v>
      </c>
      <c r="M121" s="137">
        <f>Данные!M153</f>
        <v>59</v>
      </c>
      <c r="N121" s="137">
        <f>Данные!N153</f>
        <v>23</v>
      </c>
      <c r="O121" s="137">
        <f>Данные!O153</f>
        <v>35</v>
      </c>
      <c r="P121" s="137">
        <f>Данные!P153</f>
        <v>251</v>
      </c>
    </row>
    <row r="122" spans="1:16" s="20" customFormat="1" ht="12.75" hidden="1" outlineLevel="2">
      <c r="A122" s="6"/>
      <c r="B122" s="137" t="str">
        <f>Данные!B154</f>
        <v>Перепёлкина Яна</v>
      </c>
      <c r="C122" s="137">
        <f>Данные!C154</f>
        <v>2007</v>
      </c>
      <c r="D122" s="137">
        <f>Данные!D154</f>
        <v>0</v>
      </c>
      <c r="E122" s="137" t="str">
        <f>Данные!E154</f>
        <v>Ковровский район</v>
      </c>
      <c r="F122" s="137" t="str">
        <f>Данные!F154</f>
        <v>11:12.01</v>
      </c>
      <c r="G122" s="137">
        <f>Данные!G154</f>
        <v>81</v>
      </c>
      <c r="H122" s="137">
        <f>Данные!H154</f>
        <v>33</v>
      </c>
      <c r="I122" s="137">
        <f>Данные!I154</f>
        <v>64</v>
      </c>
      <c r="J122" s="137">
        <f>Данные!J154</f>
        <v>16</v>
      </c>
      <c r="K122" s="137">
        <f>Данные!K154</f>
        <v>60</v>
      </c>
      <c r="L122" s="137">
        <f>Данные!L154</f>
        <v>41</v>
      </c>
      <c r="M122" s="137">
        <f>Данные!M154</f>
        <v>51</v>
      </c>
      <c r="N122" s="137">
        <f>Данные!N154</f>
        <v>39</v>
      </c>
      <c r="O122" s="137">
        <f>Данные!O154</f>
        <v>73</v>
      </c>
      <c r="P122" s="137">
        <f>Данные!P154</f>
        <v>329</v>
      </c>
    </row>
    <row r="123" spans="1:16" s="15" customFormat="1" ht="19.5" customHeight="1" hidden="1" outlineLevel="1" collapsed="1">
      <c r="A123" s="14">
        <v>11</v>
      </c>
      <c r="B123" s="214" t="s">
        <v>58</v>
      </c>
      <c r="C123" s="46"/>
      <c r="D123" s="46"/>
      <c r="E123" s="46"/>
      <c r="F123" s="149"/>
      <c r="G123" s="120"/>
      <c r="H123" s="77"/>
      <c r="I123" s="120"/>
      <c r="J123" s="77"/>
      <c r="K123" s="120"/>
      <c r="L123" s="77"/>
      <c r="M123" s="120"/>
      <c r="N123" s="40"/>
      <c r="O123" s="120"/>
      <c r="P123" s="150">
        <f>SUM(P124:P131)</f>
        <v>2937</v>
      </c>
    </row>
    <row r="124" spans="1:16" s="20" customFormat="1" ht="12.75" hidden="1" outlineLevel="2">
      <c r="A124" s="6"/>
      <c r="B124" s="137" t="str">
        <f>Данные!B29</f>
        <v>Гордеев Иван </v>
      </c>
      <c r="C124" s="137">
        <f>Данные!C29</f>
        <v>2009</v>
      </c>
      <c r="D124" s="137">
        <f>Данные!D29</f>
        <v>0</v>
      </c>
      <c r="E124" s="137" t="str">
        <f>Данные!E29</f>
        <v>Кольчугинский район</v>
      </c>
      <c r="F124" s="137" t="str">
        <f>Данные!F29</f>
        <v>08:53.01</v>
      </c>
      <c r="G124" s="137">
        <f>Данные!G29</f>
        <v>99</v>
      </c>
      <c r="H124" s="137">
        <f>Данные!H29</f>
        <v>21</v>
      </c>
      <c r="I124" s="137">
        <f>Данные!I29</f>
        <v>64</v>
      </c>
      <c r="J124" s="137">
        <f>Данные!J29</f>
        <v>15</v>
      </c>
      <c r="K124" s="137">
        <f>Данные!K29</f>
        <v>62</v>
      </c>
      <c r="L124" s="137">
        <f>Данные!L29</f>
        <v>61</v>
      </c>
      <c r="M124" s="137">
        <f>Данные!M29</f>
        <v>66</v>
      </c>
      <c r="N124" s="137">
        <f>Данные!N29</f>
        <v>39</v>
      </c>
      <c r="O124" s="137">
        <f>Данные!O29</f>
        <v>73</v>
      </c>
      <c r="P124" s="137">
        <f>Данные!P29</f>
        <v>364</v>
      </c>
    </row>
    <row r="125" spans="1:16" s="20" customFormat="1" ht="12.75" hidden="1" outlineLevel="2">
      <c r="A125" s="6"/>
      <c r="B125" s="137" t="str">
        <f>Данные!B30</f>
        <v>Николаев Александр </v>
      </c>
      <c r="C125" s="137">
        <f>Данные!C30</f>
        <v>2009</v>
      </c>
      <c r="D125" s="137">
        <f>Данные!D30</f>
        <v>0</v>
      </c>
      <c r="E125" s="137" t="str">
        <f>Данные!E30</f>
        <v>Кольчугинский район</v>
      </c>
      <c r="F125" s="137" t="str">
        <f>Данные!F30</f>
        <v>08:51.01</v>
      </c>
      <c r="G125" s="137">
        <f>Данные!G30</f>
        <v>99</v>
      </c>
      <c r="H125" s="137">
        <f>Данные!H30</f>
        <v>18</v>
      </c>
      <c r="I125" s="137">
        <f>Данные!I30</f>
        <v>63</v>
      </c>
      <c r="J125" s="137">
        <f>Данные!J30</f>
        <v>17</v>
      </c>
      <c r="K125" s="137">
        <f>Данные!K30</f>
        <v>63</v>
      </c>
      <c r="L125" s="137">
        <f>Данные!L30</f>
        <v>50</v>
      </c>
      <c r="M125" s="137">
        <f>Данные!M30</f>
        <v>60</v>
      </c>
      <c r="N125" s="137">
        <f>Данные!N30</f>
        <v>48</v>
      </c>
      <c r="O125" s="137">
        <f>Данные!O30</f>
        <v>93</v>
      </c>
      <c r="P125" s="137">
        <f>Данные!P30</f>
        <v>378</v>
      </c>
    </row>
    <row r="126" spans="1:16" s="20" customFormat="1" ht="12.75" hidden="1" outlineLevel="2">
      <c r="A126" s="6"/>
      <c r="B126" s="137" t="str">
        <f>Данные!B70</f>
        <v>Шашин Егор </v>
      </c>
      <c r="C126" s="137">
        <f>Данные!C70</f>
        <v>2008</v>
      </c>
      <c r="D126" s="137">
        <f>Данные!D70</f>
        <v>0</v>
      </c>
      <c r="E126" s="137" t="str">
        <f>Данные!E70</f>
        <v>Кольчугинский район</v>
      </c>
      <c r="F126" s="137" t="str">
        <f>Данные!F70</f>
        <v>17:38.01</v>
      </c>
      <c r="G126" s="137">
        <f>Данные!G70</f>
        <v>76</v>
      </c>
      <c r="H126" s="137">
        <f>Данные!H70</f>
        <v>23</v>
      </c>
      <c r="I126" s="137">
        <f>Данные!I70</f>
        <v>64</v>
      </c>
      <c r="J126" s="137">
        <f>Данные!J70</f>
        <v>11</v>
      </c>
      <c r="K126" s="137">
        <f>Данные!K70</f>
        <v>50</v>
      </c>
      <c r="L126" s="137">
        <f>Данные!L70</f>
        <v>45</v>
      </c>
      <c r="M126" s="137">
        <f>Данные!M70</f>
        <v>49</v>
      </c>
      <c r="N126" s="137">
        <f>Данные!N70</f>
        <v>42</v>
      </c>
      <c r="O126" s="137">
        <f>Данные!O70</f>
        <v>79</v>
      </c>
      <c r="P126" s="137">
        <f>Данные!P70</f>
        <v>318</v>
      </c>
    </row>
    <row r="127" spans="1:16" s="20" customFormat="1" ht="12.75" hidden="1" outlineLevel="2">
      <c r="A127" s="6"/>
      <c r="B127" s="137" t="str">
        <f>Данные!B71</f>
        <v>Бурцев Артём </v>
      </c>
      <c r="C127" s="137">
        <f>Данные!C71</f>
        <v>2007</v>
      </c>
      <c r="D127" s="137">
        <f>Данные!D71</f>
        <v>0</v>
      </c>
      <c r="E127" s="137" t="str">
        <f>Данные!E71</f>
        <v>Кольчугинский район</v>
      </c>
      <c r="F127" s="137" t="str">
        <f>Данные!F71</f>
        <v>15:32.00</v>
      </c>
      <c r="G127" s="137">
        <f>Данные!G71</f>
        <v>84</v>
      </c>
      <c r="H127" s="137">
        <f>Данные!H71</f>
        <v>23</v>
      </c>
      <c r="I127" s="137">
        <f>Данные!I71</f>
        <v>64</v>
      </c>
      <c r="J127" s="137">
        <f>Данные!J71</f>
        <v>21</v>
      </c>
      <c r="K127" s="137">
        <f>Данные!K71</f>
        <v>68</v>
      </c>
      <c r="L127" s="137">
        <f>Данные!L71</f>
        <v>69</v>
      </c>
      <c r="M127" s="137">
        <f>Данные!M71</f>
        <v>73</v>
      </c>
      <c r="N127" s="137">
        <f>Данные!N71</f>
        <v>44</v>
      </c>
      <c r="O127" s="137">
        <f>Данные!O71</f>
        <v>83</v>
      </c>
      <c r="P127" s="137">
        <f>Данные!P71</f>
        <v>372</v>
      </c>
    </row>
    <row r="128" spans="1:16" s="20" customFormat="1" ht="12.75" hidden="1" outlineLevel="2">
      <c r="A128" s="6"/>
      <c r="B128" s="137" t="str">
        <f>Данные!B114</f>
        <v>Круппа Марина </v>
      </c>
      <c r="C128" s="137">
        <f>Данные!C114</f>
        <v>2009</v>
      </c>
      <c r="D128" s="137">
        <f>Данные!D114</f>
        <v>0</v>
      </c>
      <c r="E128" s="137" t="str">
        <f>Данные!E114</f>
        <v>Кольчугинский район</v>
      </c>
      <c r="F128" s="137" t="str">
        <f>Данные!F114</f>
        <v>09:47.01</v>
      </c>
      <c r="G128" s="137">
        <f>Данные!G114</f>
        <v>100</v>
      </c>
      <c r="H128" s="137">
        <f>Данные!H114</f>
        <v>37</v>
      </c>
      <c r="I128" s="137">
        <f>Данные!I114</f>
        <v>65</v>
      </c>
      <c r="J128" s="137">
        <f>Данные!J114</f>
        <v>14</v>
      </c>
      <c r="K128" s="137">
        <f>Данные!K114</f>
        <v>56</v>
      </c>
      <c r="L128" s="137">
        <f>Данные!L114</f>
        <v>51</v>
      </c>
      <c r="M128" s="137">
        <f>Данные!M114</f>
        <v>64</v>
      </c>
      <c r="N128" s="137">
        <f>Данные!N114</f>
        <v>42</v>
      </c>
      <c r="O128" s="137">
        <f>Данные!O114</f>
        <v>79</v>
      </c>
      <c r="P128" s="137">
        <f>Данные!P114</f>
        <v>364</v>
      </c>
    </row>
    <row r="129" spans="1:16" s="20" customFormat="1" ht="12.75" hidden="1" outlineLevel="2">
      <c r="A129" s="6"/>
      <c r="B129" s="137" t="str">
        <f>Данные!B115</f>
        <v>Чирва Алена </v>
      </c>
      <c r="C129" s="137">
        <f>Данные!C115</f>
        <v>2009</v>
      </c>
      <c r="D129" s="137">
        <f>Данные!D115</f>
        <v>0</v>
      </c>
      <c r="E129" s="137" t="str">
        <f>Данные!E115</f>
        <v>Кольчугинский район</v>
      </c>
      <c r="F129" s="137" t="str">
        <f>Данные!F115</f>
        <v>10:58.01</v>
      </c>
      <c r="G129" s="137">
        <f>Данные!G115</f>
        <v>93</v>
      </c>
      <c r="H129" s="137">
        <f>Данные!H115</f>
        <v>82</v>
      </c>
      <c r="I129" s="137">
        <f>Данные!I115</f>
        <v>84</v>
      </c>
      <c r="J129" s="137">
        <f>Данные!J115</f>
        <v>33</v>
      </c>
      <c r="K129" s="137">
        <f>Данные!K115</f>
        <v>80</v>
      </c>
      <c r="L129" s="137">
        <f>Данные!L115</f>
        <v>39</v>
      </c>
      <c r="M129" s="137">
        <f>Данные!M115</f>
        <v>49</v>
      </c>
      <c r="N129" s="137">
        <f>Данные!N115</f>
        <v>45</v>
      </c>
      <c r="O129" s="137">
        <f>Данные!O115</f>
        <v>85</v>
      </c>
      <c r="P129" s="137">
        <f>Данные!P115</f>
        <v>391</v>
      </c>
    </row>
    <row r="130" spans="1:16" s="20" customFormat="1" ht="12.75" hidden="1" outlineLevel="2">
      <c r="A130" s="6"/>
      <c r="B130" s="137" t="str">
        <f>Данные!B155</f>
        <v>Копылова Софья</v>
      </c>
      <c r="C130" s="137">
        <f>Данные!C155</f>
        <v>2006</v>
      </c>
      <c r="D130" s="137">
        <f>Данные!D155</f>
        <v>0</v>
      </c>
      <c r="E130" s="137" t="str">
        <f>Данные!E155</f>
        <v>Кольчугинский район</v>
      </c>
      <c r="F130" s="137" t="str">
        <f>Данные!F155</f>
        <v>11:15.01</v>
      </c>
      <c r="G130" s="137">
        <f>Данные!G155</f>
        <v>80</v>
      </c>
      <c r="H130" s="137">
        <f>Данные!H155</f>
        <v>101</v>
      </c>
      <c r="I130" s="137">
        <f>Данные!I155</f>
        <v>96</v>
      </c>
      <c r="J130" s="137">
        <f>Данные!J155</f>
        <v>28</v>
      </c>
      <c r="K130" s="137">
        <f>Данные!K155</f>
        <v>73</v>
      </c>
      <c r="L130" s="137">
        <f>Данные!L155</f>
        <v>52</v>
      </c>
      <c r="M130" s="137">
        <f>Данные!M155</f>
        <v>64</v>
      </c>
      <c r="N130" s="137">
        <f>Данные!N155</f>
        <v>45</v>
      </c>
      <c r="O130" s="137">
        <f>Данные!O155</f>
        <v>85</v>
      </c>
      <c r="P130" s="137">
        <f>Данные!P155</f>
        <v>398</v>
      </c>
    </row>
    <row r="131" spans="1:16" s="20" customFormat="1" ht="12.75" hidden="1" outlineLevel="2">
      <c r="A131" s="6"/>
      <c r="B131" s="137" t="str">
        <f>Данные!B156</f>
        <v>Тюкова Елизавета</v>
      </c>
      <c r="C131" s="137">
        <f>Данные!C156</f>
        <v>2008</v>
      </c>
      <c r="D131" s="137">
        <f>Данные!D156</f>
        <v>0</v>
      </c>
      <c r="E131" s="137" t="str">
        <f>Данные!E156</f>
        <v>Кольчугинский район</v>
      </c>
      <c r="F131" s="137" t="str">
        <f>Данные!F156</f>
        <v>10:48.01</v>
      </c>
      <c r="G131" s="137">
        <f>Данные!G156</f>
        <v>82</v>
      </c>
      <c r="H131" s="137">
        <f>Данные!H156</f>
        <v>17</v>
      </c>
      <c r="I131" s="137">
        <f>Данные!I156</f>
        <v>60</v>
      </c>
      <c r="J131" s="137">
        <f>Данные!J156</f>
        <v>14</v>
      </c>
      <c r="K131" s="137">
        <f>Данные!K156</f>
        <v>53</v>
      </c>
      <c r="L131" s="137">
        <f>Данные!L156</f>
        <v>57</v>
      </c>
      <c r="M131" s="137">
        <f>Данные!M156</f>
        <v>67</v>
      </c>
      <c r="N131" s="137">
        <f>Данные!N156</f>
        <v>47</v>
      </c>
      <c r="O131" s="137">
        <f>Данные!O156</f>
        <v>90</v>
      </c>
      <c r="P131" s="137">
        <f>Данные!P156</f>
        <v>352</v>
      </c>
    </row>
    <row r="132" spans="1:16" s="15" customFormat="1" ht="19.5" customHeight="1" hidden="1" outlineLevel="1" collapsed="1">
      <c r="A132" s="14">
        <v>12</v>
      </c>
      <c r="B132" s="214" t="s">
        <v>59</v>
      </c>
      <c r="C132" s="46"/>
      <c r="D132" s="46"/>
      <c r="E132" s="46"/>
      <c r="F132" s="149"/>
      <c r="G132" s="120"/>
      <c r="H132" s="77"/>
      <c r="I132" s="120"/>
      <c r="J132" s="77"/>
      <c r="K132" s="120"/>
      <c r="L132" s="77"/>
      <c r="M132" s="120"/>
      <c r="N132" s="40"/>
      <c r="O132" s="120"/>
      <c r="P132" s="150">
        <f>SUM(P133:P140)</f>
        <v>1900</v>
      </c>
    </row>
    <row r="133" spans="1:16" s="20" customFormat="1" ht="12.75" hidden="1" outlineLevel="2">
      <c r="A133" s="6"/>
      <c r="B133" s="137">
        <f>Данные!B31</f>
        <v>0</v>
      </c>
      <c r="C133" s="137">
        <f>Данные!C31</f>
        <v>0</v>
      </c>
      <c r="D133" s="137">
        <f>Данные!D31</f>
        <v>0</v>
      </c>
      <c r="E133" s="137" t="str">
        <f>Данные!E31</f>
        <v>Меленковский район</v>
      </c>
      <c r="F133" s="137" t="str">
        <f>Данные!F31</f>
        <v>20:46.01</v>
      </c>
      <c r="G133" s="137">
        <f>Данные!G31</f>
        <v>0</v>
      </c>
      <c r="H133" s="137">
        <f>Данные!H31</f>
        <v>0</v>
      </c>
      <c r="I133" s="137">
        <f>Данные!I31</f>
        <v>0</v>
      </c>
      <c r="J133" s="137">
        <f>Данные!J31</f>
        <v>-3</v>
      </c>
      <c r="K133" s="137">
        <f>Данные!K31</f>
        <v>0</v>
      </c>
      <c r="L133" s="137">
        <f>Данные!L31</f>
        <v>15</v>
      </c>
      <c r="M133" s="137">
        <f>Данные!M31</f>
        <v>0</v>
      </c>
      <c r="N133" s="137">
        <f>Данные!N31</f>
        <v>11</v>
      </c>
      <c r="O133" s="137">
        <f>Данные!O31</f>
        <v>0</v>
      </c>
      <c r="P133" s="137">
        <f>Данные!P31</f>
        <v>0</v>
      </c>
    </row>
    <row r="134" spans="1:16" s="20" customFormat="1" ht="12.75" hidden="1" outlineLevel="2">
      <c r="A134" s="6"/>
      <c r="B134" s="137" t="str">
        <f>Данные!B32</f>
        <v>Макаров Антон </v>
      </c>
      <c r="C134" s="137">
        <f>Данные!C32</f>
        <v>2008</v>
      </c>
      <c r="D134" s="137">
        <f>Данные!D32</f>
        <v>0</v>
      </c>
      <c r="E134" s="137" t="str">
        <f>Данные!E32</f>
        <v>Меленковский район</v>
      </c>
      <c r="F134" s="137" t="str">
        <f>Данные!F32</f>
        <v>11:49.01</v>
      </c>
      <c r="G134" s="137">
        <f>Данные!G32</f>
        <v>78</v>
      </c>
      <c r="H134" s="137">
        <f>Данные!H32</f>
        <v>8</v>
      </c>
      <c r="I134" s="137">
        <f>Данные!I32</f>
        <v>37</v>
      </c>
      <c r="J134" s="137">
        <f>Данные!J32</f>
        <v>17</v>
      </c>
      <c r="K134" s="137">
        <f>Данные!K32</f>
        <v>63</v>
      </c>
      <c r="L134" s="137">
        <f>Данные!L32</f>
        <v>55</v>
      </c>
      <c r="M134" s="137">
        <f>Данные!M32</f>
        <v>63</v>
      </c>
      <c r="N134" s="137">
        <f>Данные!N32</f>
        <v>30</v>
      </c>
      <c r="O134" s="137">
        <f>Данные!O32</f>
        <v>60</v>
      </c>
      <c r="P134" s="137">
        <f>Данные!P32</f>
        <v>301</v>
      </c>
    </row>
    <row r="135" spans="1:16" s="20" customFormat="1" ht="12.75" hidden="1" outlineLevel="2">
      <c r="A135" s="6"/>
      <c r="B135" s="137" t="str">
        <f>Данные!B72</f>
        <v>Сочнев Юрий </v>
      </c>
      <c r="C135" s="137">
        <f>Данные!C72</f>
        <v>2006</v>
      </c>
      <c r="D135" s="137">
        <f>Данные!D72</f>
        <v>0</v>
      </c>
      <c r="E135" s="137" t="str">
        <f>Данные!E72</f>
        <v>Меленковский район</v>
      </c>
      <c r="F135" s="137" t="str">
        <f>Данные!F72</f>
        <v>15:26.01</v>
      </c>
      <c r="G135" s="137">
        <f>Данные!G72</f>
        <v>84</v>
      </c>
      <c r="H135" s="137">
        <f>Данные!H72</f>
        <v>20</v>
      </c>
      <c r="I135" s="137">
        <f>Данные!I72</f>
        <v>63</v>
      </c>
      <c r="J135" s="137">
        <f>Данные!J72</f>
        <v>12</v>
      </c>
      <c r="K135" s="137">
        <f>Данные!K72</f>
        <v>55</v>
      </c>
      <c r="L135" s="137">
        <f>Данные!L72</f>
        <v>54</v>
      </c>
      <c r="M135" s="137">
        <f>Данные!M72</f>
        <v>62</v>
      </c>
      <c r="N135" s="137">
        <f>Данные!N72</f>
        <v>36</v>
      </c>
      <c r="O135" s="137">
        <f>Данные!O72</f>
        <v>67</v>
      </c>
      <c r="P135" s="137">
        <f>Данные!P72</f>
        <v>331</v>
      </c>
    </row>
    <row r="136" spans="1:16" s="20" customFormat="1" ht="12.75" hidden="1" outlineLevel="2">
      <c r="A136" s="6"/>
      <c r="B136" s="137" t="str">
        <f>Данные!B73</f>
        <v>Лукин Архип </v>
      </c>
      <c r="C136" s="137">
        <f>Данные!C73</f>
        <v>2008</v>
      </c>
      <c r="D136" s="137">
        <f>Данные!D73</f>
        <v>0</v>
      </c>
      <c r="E136" s="137" t="str">
        <f>Данные!E73</f>
        <v>Меленковский район</v>
      </c>
      <c r="F136" s="137" t="str">
        <f>Данные!F73</f>
        <v>15:04.01</v>
      </c>
      <c r="G136" s="137">
        <f>Данные!G73</f>
        <v>85</v>
      </c>
      <c r="H136" s="137">
        <f>Данные!H73</f>
        <v>13</v>
      </c>
      <c r="I136" s="137">
        <f>Данные!I73</f>
        <v>47</v>
      </c>
      <c r="J136" s="137">
        <f>Данные!J73</f>
        <v>2</v>
      </c>
      <c r="K136" s="137">
        <f>Данные!K73</f>
        <v>7</v>
      </c>
      <c r="L136" s="137">
        <f>Данные!L73</f>
        <v>48</v>
      </c>
      <c r="M136" s="137">
        <f>Данные!M73</f>
        <v>55</v>
      </c>
      <c r="N136" s="137">
        <f>Данные!N73</f>
        <v>35</v>
      </c>
      <c r="O136" s="137">
        <f>Данные!O73</f>
        <v>65</v>
      </c>
      <c r="P136" s="137">
        <f>Данные!P73</f>
        <v>259</v>
      </c>
    </row>
    <row r="137" spans="1:16" s="20" customFormat="1" ht="12.75" hidden="1" outlineLevel="2">
      <c r="A137" s="6"/>
      <c r="B137" s="137" t="str">
        <f>Данные!B116</f>
        <v>Юрина Арина </v>
      </c>
      <c r="C137" s="137">
        <f>Данные!C116</f>
        <v>2009</v>
      </c>
      <c r="D137" s="137">
        <f>Данные!D116</f>
        <v>0</v>
      </c>
      <c r="E137" s="137" t="str">
        <f>Данные!E116</f>
        <v>Меленковский район</v>
      </c>
      <c r="F137" s="137" t="str">
        <f>Данные!F116</f>
        <v>10:37.01</v>
      </c>
      <c r="G137" s="137">
        <f>Данные!G116</f>
        <v>95</v>
      </c>
      <c r="H137" s="137">
        <f>Данные!H116</f>
        <v>16</v>
      </c>
      <c r="I137" s="137">
        <f>Данные!I116</f>
        <v>60</v>
      </c>
      <c r="J137" s="137">
        <f>Данные!J116</f>
        <v>18</v>
      </c>
      <c r="K137" s="137">
        <f>Данные!K116</f>
        <v>61</v>
      </c>
      <c r="L137" s="137">
        <f>Данные!L116</f>
        <v>54</v>
      </c>
      <c r="M137" s="137">
        <f>Данные!M116</f>
        <v>65</v>
      </c>
      <c r="N137" s="137">
        <f>Данные!N116</f>
        <v>28</v>
      </c>
      <c r="O137" s="137">
        <f>Данные!O116</f>
        <v>50</v>
      </c>
      <c r="P137" s="137">
        <f>Данные!P116</f>
        <v>331</v>
      </c>
    </row>
    <row r="138" spans="1:16" s="20" customFormat="1" ht="12.75" hidden="1" outlineLevel="2">
      <c r="A138" s="6"/>
      <c r="B138" s="137" t="str">
        <f>Данные!B117</f>
        <v>Скрипец Дарья </v>
      </c>
      <c r="C138" s="137">
        <f>Данные!C117</f>
        <v>2008</v>
      </c>
      <c r="D138" s="137">
        <f>Данные!D117</f>
        <v>0</v>
      </c>
      <c r="E138" s="137" t="str">
        <f>Данные!E117</f>
        <v>Меленковский район</v>
      </c>
      <c r="F138" s="137" t="str">
        <f>Данные!F117</f>
        <v>10:49.01</v>
      </c>
      <c r="G138" s="137">
        <f>Данные!G117</f>
        <v>94</v>
      </c>
      <c r="H138" s="137">
        <f>Данные!H117</f>
        <v>17</v>
      </c>
      <c r="I138" s="137">
        <f>Данные!I117</f>
        <v>60</v>
      </c>
      <c r="J138" s="137">
        <f>Данные!J117</f>
        <v>24</v>
      </c>
      <c r="K138" s="137">
        <f>Данные!K117</f>
        <v>67</v>
      </c>
      <c r="L138" s="137">
        <f>Данные!L117</f>
        <v>62</v>
      </c>
      <c r="M138" s="137">
        <f>Данные!M117</f>
        <v>72</v>
      </c>
      <c r="N138" s="137">
        <f>Данные!N117</f>
        <v>33</v>
      </c>
      <c r="O138" s="137">
        <f>Данные!O117</f>
        <v>63</v>
      </c>
      <c r="P138" s="137">
        <f>Данные!P117</f>
        <v>356</v>
      </c>
    </row>
    <row r="139" spans="1:16" s="20" customFormat="1" ht="12.75" hidden="1" outlineLevel="2">
      <c r="A139" s="6"/>
      <c r="B139" s="137" t="str">
        <f>Данные!B157</f>
        <v>Дементьева Юлия </v>
      </c>
      <c r="C139" s="137">
        <f>Данные!C157</f>
        <v>2006</v>
      </c>
      <c r="D139" s="137">
        <f>Данные!D157</f>
        <v>0</v>
      </c>
      <c r="E139" s="137" t="str">
        <f>Данные!E157</f>
        <v>Меленковский район</v>
      </c>
      <c r="F139" s="137" t="str">
        <f>Данные!F157</f>
        <v>11:46.01</v>
      </c>
      <c r="G139" s="137">
        <f>Данные!G157</f>
        <v>78</v>
      </c>
      <c r="H139" s="137">
        <f>Данные!H157</f>
        <v>19</v>
      </c>
      <c r="I139" s="137">
        <f>Данные!I157</f>
        <v>60</v>
      </c>
      <c r="J139" s="137">
        <f>Данные!J157</f>
        <v>26</v>
      </c>
      <c r="K139" s="137">
        <f>Данные!K157</f>
        <v>68</v>
      </c>
      <c r="L139" s="137">
        <f>Данные!L157</f>
        <v>63</v>
      </c>
      <c r="M139" s="137">
        <f>Данные!M157</f>
        <v>73</v>
      </c>
      <c r="N139" s="137">
        <f>Данные!N157</f>
        <v>26</v>
      </c>
      <c r="O139" s="137">
        <f>Данные!O157</f>
        <v>43</v>
      </c>
      <c r="P139" s="137">
        <f>Данные!P157</f>
        <v>322</v>
      </c>
    </row>
    <row r="140" spans="1:16" s="20" customFormat="1" ht="12.75" hidden="1" outlineLevel="2">
      <c r="A140" s="6"/>
      <c r="B140" s="137">
        <f>Данные!B158</f>
        <v>0</v>
      </c>
      <c r="C140" s="137">
        <f>Данные!C158</f>
        <v>0</v>
      </c>
      <c r="D140" s="137">
        <f>Данные!D158</f>
        <v>0</v>
      </c>
      <c r="E140" s="137" t="str">
        <f>Данные!E158</f>
        <v>Меленковский район</v>
      </c>
      <c r="F140" s="137" t="str">
        <f>Данные!F158</f>
        <v>22:00.01</v>
      </c>
      <c r="G140" s="137">
        <f>Данные!G158</f>
        <v>0</v>
      </c>
      <c r="H140" s="137">
        <f>Данные!H158</f>
        <v>-1</v>
      </c>
      <c r="I140" s="137">
        <f>Данные!I158</f>
        <v>0</v>
      </c>
      <c r="J140" s="137">
        <f>Данные!J158</f>
        <v>-1</v>
      </c>
      <c r="K140" s="137">
        <f>Данные!K158</f>
        <v>0</v>
      </c>
      <c r="L140" s="137">
        <f>Данные!L158</f>
        <v>15</v>
      </c>
      <c r="M140" s="137">
        <f>Данные!M158</f>
        <v>0</v>
      </c>
      <c r="N140" s="137">
        <f>Данные!N158</f>
        <v>11</v>
      </c>
      <c r="O140" s="137">
        <f>Данные!O158</f>
        <v>0</v>
      </c>
      <c r="P140" s="137">
        <f>Данные!P158</f>
        <v>0</v>
      </c>
    </row>
    <row r="141" spans="1:16" s="15" customFormat="1" ht="19.5" customHeight="1" hidden="1" outlineLevel="1" collapsed="1">
      <c r="A141" s="14">
        <v>13</v>
      </c>
      <c r="B141" s="298" t="s">
        <v>60</v>
      </c>
      <c r="C141" s="46"/>
      <c r="D141" s="46"/>
      <c r="E141" s="46"/>
      <c r="F141" s="149"/>
      <c r="G141" s="120"/>
      <c r="H141" s="77"/>
      <c r="I141" s="120"/>
      <c r="J141" s="77"/>
      <c r="K141" s="120"/>
      <c r="L141" s="77"/>
      <c r="M141" s="120"/>
      <c r="N141" s="40"/>
      <c r="O141" s="120"/>
      <c r="P141" s="150">
        <f>SUM(P142:P149)</f>
        <v>0</v>
      </c>
    </row>
    <row r="142" spans="1:16" s="20" customFormat="1" ht="12.75" hidden="1" outlineLevel="2">
      <c r="A142" s="6"/>
      <c r="B142" s="137"/>
      <c r="C142" s="141"/>
      <c r="D142" s="141"/>
      <c r="E142" s="137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s="20" customFormat="1" ht="12.75" hidden="1" outlineLevel="2">
      <c r="A143" s="6"/>
      <c r="B143" s="137"/>
      <c r="C143" s="141"/>
      <c r="D143" s="141"/>
      <c r="E143" s="137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1:16" s="20" customFormat="1" ht="12.75" hidden="1" outlineLevel="2">
      <c r="A144" s="6"/>
      <c r="B144" s="137"/>
      <c r="C144" s="141"/>
      <c r="D144" s="141"/>
      <c r="E144" s="137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s="20" customFormat="1" ht="12.75" hidden="1" outlineLevel="2">
      <c r="A145" s="6"/>
      <c r="B145" s="137"/>
      <c r="C145" s="141"/>
      <c r="D145" s="141"/>
      <c r="E145" s="137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1:16" s="20" customFormat="1" ht="12.75" hidden="1" outlineLevel="2">
      <c r="A146" s="6"/>
      <c r="B146" s="137"/>
      <c r="C146" s="141"/>
      <c r="D146" s="141"/>
      <c r="E146" s="137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s="20" customFormat="1" ht="12.75" hidden="1" outlineLevel="2">
      <c r="A147" s="6"/>
      <c r="B147" s="137"/>
      <c r="C147" s="141"/>
      <c r="D147" s="141"/>
      <c r="E147" s="137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1:16" s="20" customFormat="1" ht="12.75" hidden="1" outlineLevel="2">
      <c r="A148" s="6"/>
      <c r="B148" s="137"/>
      <c r="C148" s="141"/>
      <c r="D148" s="141"/>
      <c r="E148" s="137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s="20" customFormat="1" ht="12.75" hidden="1" outlineLevel="2">
      <c r="A149" s="6"/>
      <c r="B149" s="137"/>
      <c r="C149" s="141"/>
      <c r="D149" s="141"/>
      <c r="E149" s="137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1:16" s="15" customFormat="1" ht="19.5" customHeight="1" hidden="1" outlineLevel="1" collapsed="1">
      <c r="A150" s="14">
        <v>14</v>
      </c>
      <c r="B150" s="298" t="s">
        <v>61</v>
      </c>
      <c r="C150" s="46"/>
      <c r="D150" s="46"/>
      <c r="E150" s="46"/>
      <c r="F150" s="149"/>
      <c r="G150" s="120"/>
      <c r="H150" s="77"/>
      <c r="I150" s="120"/>
      <c r="J150" s="77"/>
      <c r="K150" s="120"/>
      <c r="L150" s="77"/>
      <c r="M150" s="120"/>
      <c r="N150" s="40"/>
      <c r="O150" s="120"/>
      <c r="P150" s="150">
        <f>SUM(P151:P158)</f>
        <v>0</v>
      </c>
    </row>
    <row r="151" spans="1:16" s="20" customFormat="1" ht="12.75" hidden="1" outlineLevel="2">
      <c r="A151" s="6"/>
      <c r="B151" s="137"/>
      <c r="C151" s="138"/>
      <c r="D151" s="139"/>
      <c r="E151" s="147"/>
      <c r="F151" s="140"/>
      <c r="G151" s="119"/>
      <c r="H151" s="142"/>
      <c r="I151" s="99"/>
      <c r="J151" s="142"/>
      <c r="K151" s="99"/>
      <c r="L151" s="142"/>
      <c r="M151" s="99"/>
      <c r="N151" s="148"/>
      <c r="O151" s="119"/>
      <c r="P151" s="5"/>
    </row>
    <row r="152" spans="1:16" s="20" customFormat="1" ht="12.75" hidden="1" outlineLevel="2">
      <c r="A152" s="6"/>
      <c r="B152" s="137"/>
      <c r="C152" s="138"/>
      <c r="D152" s="139"/>
      <c r="E152" s="147"/>
      <c r="F152" s="140"/>
      <c r="G152" s="119"/>
      <c r="H152" s="142"/>
      <c r="I152" s="99"/>
      <c r="J152" s="142"/>
      <c r="K152" s="99"/>
      <c r="L152" s="142"/>
      <c r="M152" s="99"/>
      <c r="N152" s="148"/>
      <c r="O152" s="119"/>
      <c r="P152" s="5"/>
    </row>
    <row r="153" spans="1:16" s="20" customFormat="1" ht="12.75" hidden="1" outlineLevel="2">
      <c r="A153" s="6"/>
      <c r="B153" s="137"/>
      <c r="C153" s="138"/>
      <c r="D153" s="139"/>
      <c r="E153" s="147"/>
      <c r="F153" s="140"/>
      <c r="G153" s="119"/>
      <c r="H153" s="142"/>
      <c r="I153" s="99"/>
      <c r="J153" s="142"/>
      <c r="K153" s="99"/>
      <c r="L153" s="142"/>
      <c r="M153" s="99"/>
      <c r="N153" s="148"/>
      <c r="O153" s="119"/>
      <c r="P153" s="5"/>
    </row>
    <row r="154" spans="1:16" s="20" customFormat="1" ht="12.75" hidden="1" outlineLevel="2">
      <c r="A154" s="6"/>
      <c r="B154" s="137"/>
      <c r="C154" s="138"/>
      <c r="D154" s="139"/>
      <c r="E154" s="147"/>
      <c r="F154" s="140"/>
      <c r="G154" s="119"/>
      <c r="H154" s="142"/>
      <c r="I154" s="99"/>
      <c r="J154" s="142"/>
      <c r="K154" s="99"/>
      <c r="L154" s="142"/>
      <c r="M154" s="99"/>
      <c r="N154" s="148"/>
      <c r="O154" s="119"/>
      <c r="P154" s="5"/>
    </row>
    <row r="155" spans="1:16" s="20" customFormat="1" ht="12.75" hidden="1" outlineLevel="2">
      <c r="A155" s="6"/>
      <c r="B155" s="137"/>
      <c r="C155" s="138"/>
      <c r="D155" s="139"/>
      <c r="E155" s="147"/>
      <c r="F155" s="140"/>
      <c r="G155" s="119"/>
      <c r="H155" s="142"/>
      <c r="I155" s="99"/>
      <c r="J155" s="142"/>
      <c r="K155" s="99"/>
      <c r="L155" s="142"/>
      <c r="M155" s="99"/>
      <c r="N155" s="148"/>
      <c r="O155" s="119"/>
      <c r="P155" s="5"/>
    </row>
    <row r="156" spans="1:16" s="20" customFormat="1" ht="12.75" hidden="1" outlineLevel="2">
      <c r="A156" s="6"/>
      <c r="B156" s="137"/>
      <c r="C156" s="138"/>
      <c r="D156" s="139"/>
      <c r="E156" s="147"/>
      <c r="F156" s="140"/>
      <c r="G156" s="119"/>
      <c r="H156" s="142"/>
      <c r="I156" s="99"/>
      <c r="J156" s="142"/>
      <c r="K156" s="99"/>
      <c r="L156" s="142"/>
      <c r="M156" s="99"/>
      <c r="N156" s="148"/>
      <c r="O156" s="119"/>
      <c r="P156" s="5"/>
    </row>
    <row r="157" spans="1:16" s="20" customFormat="1" ht="12.75" hidden="1" outlineLevel="2">
      <c r="A157" s="6"/>
      <c r="B157" s="137"/>
      <c r="C157" s="138"/>
      <c r="D157" s="139"/>
      <c r="E157" s="147"/>
      <c r="F157" s="140"/>
      <c r="G157" s="119"/>
      <c r="H157" s="142"/>
      <c r="I157" s="99"/>
      <c r="J157" s="142"/>
      <c r="K157" s="99"/>
      <c r="L157" s="142"/>
      <c r="M157" s="99"/>
      <c r="N157" s="148"/>
      <c r="O157" s="119"/>
      <c r="P157" s="5"/>
    </row>
    <row r="158" spans="1:16" s="20" customFormat="1" ht="12.75" hidden="1" outlineLevel="2">
      <c r="A158" s="6"/>
      <c r="B158" s="137"/>
      <c r="C158" s="138"/>
      <c r="D158" s="139"/>
      <c r="E158" s="147"/>
      <c r="F158" s="140"/>
      <c r="G158" s="119"/>
      <c r="H158" s="142"/>
      <c r="I158" s="99"/>
      <c r="J158" s="142"/>
      <c r="K158" s="99"/>
      <c r="L158" s="142"/>
      <c r="M158" s="99"/>
      <c r="N158" s="148"/>
      <c r="O158" s="119"/>
      <c r="P158" s="5"/>
    </row>
    <row r="159" spans="1:16" s="15" customFormat="1" ht="19.5" customHeight="1" hidden="1" outlineLevel="1" collapsed="1">
      <c r="A159" s="14">
        <v>15</v>
      </c>
      <c r="B159" s="214" t="s">
        <v>62</v>
      </c>
      <c r="C159" s="46"/>
      <c r="D159" s="46"/>
      <c r="E159" s="46"/>
      <c r="F159" s="149"/>
      <c r="G159" s="120"/>
      <c r="H159" s="77"/>
      <c r="I159" s="120"/>
      <c r="J159" s="77"/>
      <c r="K159" s="120"/>
      <c r="L159" s="77"/>
      <c r="M159" s="120"/>
      <c r="N159" s="40"/>
      <c r="O159" s="120"/>
      <c r="P159" s="150">
        <f>SUM(P160:P167)</f>
        <v>1477</v>
      </c>
    </row>
    <row r="160" spans="1:16" s="20" customFormat="1" ht="12.75" hidden="1" outlineLevel="2">
      <c r="A160" s="6"/>
      <c r="B160" s="137" t="str">
        <f>Данные!B35</f>
        <v>Карамышев Тимофей</v>
      </c>
      <c r="C160" s="137">
        <f>Данные!C35</f>
        <v>2009</v>
      </c>
      <c r="D160" s="137">
        <f>Данные!D35</f>
        <v>0</v>
      </c>
      <c r="E160" s="137" t="str">
        <f>Данные!E35</f>
        <v>Петушинский район</v>
      </c>
      <c r="F160" s="137" t="str">
        <f>Данные!F35</f>
        <v>13:38.01</v>
      </c>
      <c r="G160" s="137">
        <f>Данные!G35</f>
        <v>70</v>
      </c>
      <c r="H160" s="137">
        <f>Данные!H35</f>
        <v>12</v>
      </c>
      <c r="I160" s="137">
        <f>Данные!I35</f>
        <v>59</v>
      </c>
      <c r="J160" s="137">
        <f>Данные!J35</f>
        <v>9</v>
      </c>
      <c r="K160" s="137">
        <f>Данные!K35</f>
        <v>50</v>
      </c>
      <c r="L160" s="137">
        <f>Данные!L35</f>
        <v>38</v>
      </c>
      <c r="M160" s="137">
        <f>Данные!M35</f>
        <v>38</v>
      </c>
      <c r="N160" s="137">
        <f>Данные!N35</f>
        <v>0</v>
      </c>
      <c r="O160" s="137">
        <f>Данные!O35</f>
        <v>0</v>
      </c>
      <c r="P160" s="137">
        <f>Данные!P35</f>
        <v>217</v>
      </c>
    </row>
    <row r="161" spans="1:16" s="20" customFormat="1" ht="12.75" hidden="1" outlineLevel="2">
      <c r="A161" s="6"/>
      <c r="B161" s="137" t="str">
        <f>Данные!B36</f>
        <v>Глухов Максим</v>
      </c>
      <c r="C161" s="137">
        <f>Данные!C36</f>
        <v>2009</v>
      </c>
      <c r="D161" s="137">
        <f>Данные!D36</f>
        <v>0</v>
      </c>
      <c r="E161" s="137" t="str">
        <f>Данные!E36</f>
        <v>Петушинский район</v>
      </c>
      <c r="F161" s="137" t="str">
        <f>Данные!F36</f>
        <v>13:24.01</v>
      </c>
      <c r="G161" s="137">
        <f>Данные!G36</f>
        <v>71</v>
      </c>
      <c r="H161" s="137">
        <f>Данные!H36</f>
        <v>13</v>
      </c>
      <c r="I161" s="137">
        <f>Данные!I36</f>
        <v>60</v>
      </c>
      <c r="J161" s="137">
        <f>Данные!J36</f>
        <v>9</v>
      </c>
      <c r="K161" s="137">
        <f>Данные!K36</f>
        <v>50</v>
      </c>
      <c r="L161" s="137">
        <f>Данные!L36</f>
        <v>53</v>
      </c>
      <c r="M161" s="137">
        <f>Данные!M36</f>
        <v>62</v>
      </c>
      <c r="N161" s="137">
        <f>Данные!N36</f>
        <v>0</v>
      </c>
      <c r="O161" s="137">
        <f>Данные!O36</f>
        <v>0</v>
      </c>
      <c r="P161" s="137">
        <f>Данные!P36</f>
        <v>243</v>
      </c>
    </row>
    <row r="162" spans="1:16" s="20" customFormat="1" ht="12.75" hidden="1" outlineLevel="2">
      <c r="A162" s="6"/>
      <c r="B162" s="137" t="str">
        <f>Данные!B76</f>
        <v>Грибанов Александр</v>
      </c>
      <c r="C162" s="137">
        <f>Данные!C76</f>
        <v>2007</v>
      </c>
      <c r="D162" s="137">
        <f>Данные!D76</f>
        <v>0</v>
      </c>
      <c r="E162" s="137" t="str">
        <f>Данные!E76</f>
        <v>Петушинский район</v>
      </c>
      <c r="F162" s="137" t="str">
        <f>Данные!F76</f>
        <v>30:04.01</v>
      </c>
      <c r="G162" s="137">
        <f>Данные!G76</f>
        <v>0</v>
      </c>
      <c r="H162" s="137">
        <f>Данные!H76</f>
        <v>17</v>
      </c>
      <c r="I162" s="137">
        <f>Данные!I76</f>
        <v>61</v>
      </c>
      <c r="J162" s="137">
        <f>Данные!J76</f>
        <v>19</v>
      </c>
      <c r="K162" s="137">
        <f>Данные!K76</f>
        <v>65</v>
      </c>
      <c r="L162" s="137">
        <f>Данные!L76</f>
        <v>50</v>
      </c>
      <c r="M162" s="137">
        <f>Данные!M76</f>
        <v>59</v>
      </c>
      <c r="N162" s="137">
        <f>Данные!N76</f>
        <v>16</v>
      </c>
      <c r="O162" s="137">
        <f>Данные!O76</f>
        <v>21</v>
      </c>
      <c r="P162" s="137">
        <f>Данные!P76</f>
        <v>206</v>
      </c>
    </row>
    <row r="163" spans="1:16" s="20" customFormat="1" ht="12.75" hidden="1" outlineLevel="2">
      <c r="A163" s="6"/>
      <c r="B163" s="137" t="str">
        <f>Данные!B77</f>
        <v>Архипов Владимир</v>
      </c>
      <c r="C163" s="137">
        <f>Данные!C77</f>
        <v>2007</v>
      </c>
      <c r="D163" s="137">
        <f>Данные!D77</f>
        <v>0</v>
      </c>
      <c r="E163" s="137" t="str">
        <f>Данные!E77</f>
        <v>Петушинский район</v>
      </c>
      <c r="F163" s="137" t="str">
        <f>Данные!F77</f>
        <v>29:28.01</v>
      </c>
      <c r="G163" s="137">
        <f>Данные!G77</f>
        <v>0</v>
      </c>
      <c r="H163" s="137">
        <f>Данные!H77</f>
        <v>0</v>
      </c>
      <c r="I163" s="137">
        <f>Данные!I77</f>
        <v>0</v>
      </c>
      <c r="J163" s="137">
        <f>Данные!J77</f>
        <v>-1</v>
      </c>
      <c r="K163" s="137">
        <f>Данные!K77</f>
        <v>0</v>
      </c>
      <c r="L163" s="137">
        <f>Данные!L77</f>
        <v>18</v>
      </c>
      <c r="M163" s="137">
        <f>Данные!M77</f>
        <v>0</v>
      </c>
      <c r="N163" s="137">
        <f>Данные!N77</f>
        <v>10</v>
      </c>
      <c r="O163" s="137">
        <f>Данные!O77</f>
        <v>0</v>
      </c>
      <c r="P163" s="137">
        <f>Данные!P77</f>
        <v>0</v>
      </c>
    </row>
    <row r="164" spans="1:16" s="20" customFormat="1" ht="12.75" hidden="1" outlineLevel="2">
      <c r="A164" s="6"/>
      <c r="B164" s="137" t="str">
        <f>Данные!B120</f>
        <v>Кашина Анастасия</v>
      </c>
      <c r="C164" s="137">
        <f>Данные!C120</f>
        <v>2009</v>
      </c>
      <c r="D164" s="137">
        <f>Данные!D120</f>
        <v>0</v>
      </c>
      <c r="E164" s="137" t="str">
        <f>Данные!E120</f>
        <v>Петушинский район</v>
      </c>
      <c r="F164" s="137" t="str">
        <f>Данные!F120</f>
        <v>12:31.01</v>
      </c>
      <c r="G164" s="137">
        <f>Данные!G120</f>
        <v>85</v>
      </c>
      <c r="H164" s="137">
        <f>Данные!H120</f>
        <v>25</v>
      </c>
      <c r="I164" s="137">
        <f>Данные!I120</f>
        <v>62</v>
      </c>
      <c r="J164" s="137">
        <f>Данные!J120</f>
        <v>21</v>
      </c>
      <c r="K164" s="137">
        <f>Данные!K120</f>
        <v>64</v>
      </c>
      <c r="L164" s="137">
        <f>Данные!L120</f>
        <v>54</v>
      </c>
      <c r="M164" s="137">
        <f>Данные!M120</f>
        <v>65</v>
      </c>
      <c r="N164" s="137">
        <f>Данные!N120</f>
        <v>0</v>
      </c>
      <c r="O164" s="137">
        <f>Данные!O120</f>
        <v>0</v>
      </c>
      <c r="P164" s="137">
        <f>Данные!P120</f>
        <v>276</v>
      </c>
    </row>
    <row r="165" spans="1:16" s="20" customFormat="1" ht="12.75" hidden="1" outlineLevel="2">
      <c r="A165" s="6"/>
      <c r="B165" s="137" t="str">
        <f>Данные!B121</f>
        <v>Дрожжина Анна</v>
      </c>
      <c r="C165" s="137">
        <f>Данные!C121</f>
        <v>2009</v>
      </c>
      <c r="D165" s="137">
        <f>Данные!D121</f>
        <v>0</v>
      </c>
      <c r="E165" s="137" t="str">
        <f>Данные!E121</f>
        <v>Петушинский район</v>
      </c>
      <c r="F165" s="137" t="str">
        <f>Данные!F121</f>
        <v>14:52.01</v>
      </c>
      <c r="G165" s="137">
        <f>Данные!G121</f>
        <v>75</v>
      </c>
      <c r="H165" s="137">
        <f>Данные!H121</f>
        <v>0</v>
      </c>
      <c r="I165" s="137">
        <f>Данные!I121</f>
        <v>0</v>
      </c>
      <c r="J165" s="137">
        <f>Данные!J121</f>
        <v>15</v>
      </c>
      <c r="K165" s="137">
        <f>Данные!K121</f>
        <v>60</v>
      </c>
      <c r="L165" s="137">
        <f>Данные!L121</f>
        <v>41</v>
      </c>
      <c r="M165" s="137">
        <f>Данные!M121</f>
        <v>53</v>
      </c>
      <c r="N165" s="137">
        <f>Данные!N121</f>
        <v>0</v>
      </c>
      <c r="O165" s="137">
        <f>Данные!O121</f>
        <v>0</v>
      </c>
      <c r="P165" s="137">
        <f>Данные!P121</f>
        <v>188</v>
      </c>
    </row>
    <row r="166" spans="1:16" s="20" customFormat="1" ht="12.75" hidden="1" outlineLevel="2">
      <c r="A166" s="6"/>
      <c r="B166" s="137" t="str">
        <f>Данные!B161</f>
        <v>Пантелеева Дарья</v>
      </c>
      <c r="C166" s="137">
        <f>Данные!C161</f>
        <v>2007</v>
      </c>
      <c r="D166" s="137">
        <f>Данные!D161</f>
        <v>0</v>
      </c>
      <c r="E166" s="137" t="str">
        <f>Данные!E161</f>
        <v>Петушинский район</v>
      </c>
      <c r="F166" s="137" t="str">
        <f>Данные!F161</f>
        <v>21:09.01</v>
      </c>
      <c r="G166" s="137">
        <f>Данные!G161</f>
        <v>13</v>
      </c>
      <c r="H166" s="137">
        <f>Данные!H161</f>
        <v>3</v>
      </c>
      <c r="I166" s="137">
        <f>Данные!I161</f>
        <v>8</v>
      </c>
      <c r="J166" s="137">
        <f>Данные!J161</f>
        <v>14</v>
      </c>
      <c r="K166" s="137">
        <f>Данные!K161</f>
        <v>53</v>
      </c>
      <c r="L166" s="137">
        <f>Данные!L161</f>
        <v>38</v>
      </c>
      <c r="M166" s="137">
        <f>Данные!M161</f>
        <v>44</v>
      </c>
      <c r="N166" s="137">
        <f>Данные!N161</f>
        <v>5</v>
      </c>
      <c r="O166" s="137">
        <f>Данные!O161</f>
        <v>0</v>
      </c>
      <c r="P166" s="137">
        <f>Данные!P161</f>
        <v>118</v>
      </c>
    </row>
    <row r="167" spans="1:16" s="20" customFormat="1" ht="12.75" hidden="1" outlineLevel="2">
      <c r="A167" s="6"/>
      <c r="B167" s="137" t="str">
        <f>Данные!B162</f>
        <v>Белова Елена</v>
      </c>
      <c r="C167" s="137">
        <f>Данные!C162</f>
        <v>2007</v>
      </c>
      <c r="D167" s="137">
        <f>Данные!D162</f>
        <v>0</v>
      </c>
      <c r="E167" s="137" t="str">
        <f>Данные!E162</f>
        <v>Петушинский район</v>
      </c>
      <c r="F167" s="137" t="str">
        <f>Данные!F162</f>
        <v>19:37.01</v>
      </c>
      <c r="G167" s="137">
        <f>Данные!G162</f>
        <v>30</v>
      </c>
      <c r="H167" s="137">
        <f>Данные!H162</f>
        <v>17</v>
      </c>
      <c r="I167" s="137">
        <f>Данные!I162</f>
        <v>60</v>
      </c>
      <c r="J167" s="137">
        <f>Данные!J162</f>
        <v>31</v>
      </c>
      <c r="K167" s="137">
        <f>Данные!K162</f>
        <v>82</v>
      </c>
      <c r="L167" s="137">
        <f>Данные!L162</f>
        <v>43</v>
      </c>
      <c r="M167" s="137">
        <f>Данные!M162</f>
        <v>57</v>
      </c>
      <c r="N167" s="137">
        <f>Данные!N162</f>
        <v>0</v>
      </c>
      <c r="O167" s="137">
        <f>Данные!O162</f>
        <v>0</v>
      </c>
      <c r="P167" s="137">
        <f>Данные!P162</f>
        <v>229</v>
      </c>
    </row>
    <row r="168" spans="1:16" s="15" customFormat="1" ht="19.5" customHeight="1" hidden="1" outlineLevel="1" collapsed="1">
      <c r="A168" s="14">
        <v>16</v>
      </c>
      <c r="B168" s="298" t="s">
        <v>63</v>
      </c>
      <c r="C168" s="46"/>
      <c r="D168" s="46"/>
      <c r="E168" s="46"/>
      <c r="F168" s="149"/>
      <c r="G168" s="120"/>
      <c r="H168" s="77"/>
      <c r="I168" s="120"/>
      <c r="J168" s="77"/>
      <c r="K168" s="120"/>
      <c r="L168" s="77"/>
      <c r="M168" s="120"/>
      <c r="N168" s="40"/>
      <c r="O168" s="120"/>
      <c r="P168" s="150">
        <f>SUM(P169:P176)</f>
        <v>0</v>
      </c>
    </row>
    <row r="169" spans="1:16" s="20" customFormat="1" ht="12.75" hidden="1" outlineLevel="2">
      <c r="A169" s="6"/>
      <c r="B169" s="137"/>
      <c r="C169" s="141"/>
      <c r="D169" s="141"/>
      <c r="E169" s="137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1:16" s="20" customFormat="1" ht="12.75" hidden="1" outlineLevel="2">
      <c r="A170" s="6"/>
      <c r="B170" s="137"/>
      <c r="C170" s="141"/>
      <c r="D170" s="141"/>
      <c r="E170" s="137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s="20" customFormat="1" ht="12.75" hidden="1" outlineLevel="2">
      <c r="A171" s="6"/>
      <c r="B171" s="137"/>
      <c r="C171" s="141"/>
      <c r="D171" s="141"/>
      <c r="E171" s="137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1:16" s="20" customFormat="1" ht="12.75" hidden="1" outlineLevel="2">
      <c r="A172" s="6"/>
      <c r="B172" s="137"/>
      <c r="C172" s="141"/>
      <c r="D172" s="141"/>
      <c r="E172" s="137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s="20" customFormat="1" ht="12.75" hidden="1" outlineLevel="2">
      <c r="A173" s="6"/>
      <c r="B173" s="137"/>
      <c r="C173" s="141"/>
      <c r="D173" s="141"/>
      <c r="E173" s="137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1:16" s="20" customFormat="1" ht="12.75" hidden="1" outlineLevel="2">
      <c r="A174" s="6"/>
      <c r="B174" s="137"/>
      <c r="C174" s="141"/>
      <c r="D174" s="141"/>
      <c r="E174" s="137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s="20" customFormat="1" ht="12.75" hidden="1" outlineLevel="2">
      <c r="A175" s="6"/>
      <c r="B175" s="137"/>
      <c r="C175" s="141"/>
      <c r="D175" s="141"/>
      <c r="E175" s="137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1:16" s="20" customFormat="1" ht="12.75" hidden="1" outlineLevel="2">
      <c r="A176" s="6"/>
      <c r="B176" s="137"/>
      <c r="C176" s="141"/>
      <c r="D176" s="141"/>
      <c r="E176" s="137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s="15" customFormat="1" ht="19.5" customHeight="1" hidden="1" outlineLevel="1" collapsed="1">
      <c r="A177" s="14">
        <v>17</v>
      </c>
      <c r="B177" s="298" t="s">
        <v>64</v>
      </c>
      <c r="C177" s="46"/>
      <c r="D177" s="46"/>
      <c r="E177" s="46"/>
      <c r="F177" s="149"/>
      <c r="G177" s="120"/>
      <c r="H177" s="77"/>
      <c r="I177" s="120"/>
      <c r="J177" s="77"/>
      <c r="K177" s="120"/>
      <c r="L177" s="77"/>
      <c r="M177" s="120"/>
      <c r="N177" s="40"/>
      <c r="O177" s="120"/>
      <c r="P177" s="150">
        <f>SUM(P178:P185)</f>
        <v>0</v>
      </c>
    </row>
    <row r="178" spans="1:16" s="20" customFormat="1" ht="12.75" hidden="1" outlineLevel="2">
      <c r="A178" s="6"/>
      <c r="B178" s="137"/>
      <c r="C178" s="138"/>
      <c r="D178" s="139"/>
      <c r="E178" s="147"/>
      <c r="F178" s="140"/>
      <c r="G178" s="119"/>
      <c r="H178" s="142"/>
      <c r="I178" s="99"/>
      <c r="J178" s="142"/>
      <c r="K178" s="99"/>
      <c r="L178" s="142"/>
      <c r="M178" s="99"/>
      <c r="N178" s="148"/>
      <c r="O178" s="119"/>
      <c r="P178" s="5"/>
    </row>
    <row r="179" spans="1:16" s="20" customFormat="1" ht="12.75" hidden="1" outlineLevel="2">
      <c r="A179" s="6"/>
      <c r="B179" s="137"/>
      <c r="C179" s="138"/>
      <c r="D179" s="139"/>
      <c r="E179" s="147"/>
      <c r="F179" s="140"/>
      <c r="G179" s="119"/>
      <c r="H179" s="142"/>
      <c r="I179" s="99"/>
      <c r="J179" s="142"/>
      <c r="K179" s="99"/>
      <c r="L179" s="142"/>
      <c r="M179" s="99"/>
      <c r="N179" s="148"/>
      <c r="O179" s="119"/>
      <c r="P179" s="5"/>
    </row>
    <row r="180" spans="1:16" s="20" customFormat="1" ht="12.75" hidden="1" outlineLevel="2">
      <c r="A180" s="6"/>
      <c r="B180" s="137"/>
      <c r="C180" s="138"/>
      <c r="D180" s="139"/>
      <c r="E180" s="147"/>
      <c r="F180" s="140"/>
      <c r="G180" s="119"/>
      <c r="H180" s="142"/>
      <c r="I180" s="99"/>
      <c r="J180" s="142"/>
      <c r="K180" s="99"/>
      <c r="L180" s="142"/>
      <c r="M180" s="99"/>
      <c r="N180" s="148"/>
      <c r="O180" s="119"/>
      <c r="P180" s="5"/>
    </row>
    <row r="181" spans="1:16" s="20" customFormat="1" ht="12.75" hidden="1" outlineLevel="2">
      <c r="A181" s="6"/>
      <c r="B181" s="137"/>
      <c r="C181" s="138"/>
      <c r="D181" s="139"/>
      <c r="E181" s="147"/>
      <c r="F181" s="140"/>
      <c r="G181" s="119"/>
      <c r="H181" s="142"/>
      <c r="I181" s="99"/>
      <c r="J181" s="142"/>
      <c r="K181" s="99"/>
      <c r="L181" s="142"/>
      <c r="M181" s="99"/>
      <c r="N181" s="148"/>
      <c r="O181" s="119"/>
      <c r="P181" s="5"/>
    </row>
    <row r="182" spans="1:16" s="20" customFormat="1" ht="12.75" hidden="1" outlineLevel="2">
      <c r="A182" s="6"/>
      <c r="B182" s="137"/>
      <c r="C182" s="138"/>
      <c r="D182" s="139"/>
      <c r="E182" s="147"/>
      <c r="F182" s="140"/>
      <c r="G182" s="119"/>
      <c r="H182" s="142"/>
      <c r="I182" s="99"/>
      <c r="J182" s="142"/>
      <c r="K182" s="99"/>
      <c r="L182" s="142"/>
      <c r="M182" s="99"/>
      <c r="N182" s="148"/>
      <c r="O182" s="119"/>
      <c r="P182" s="5"/>
    </row>
    <row r="183" spans="1:16" s="20" customFormat="1" ht="12.75" hidden="1" outlineLevel="2">
      <c r="A183" s="6"/>
      <c r="B183" s="137"/>
      <c r="C183" s="138"/>
      <c r="D183" s="139"/>
      <c r="E183" s="147"/>
      <c r="F183" s="140"/>
      <c r="G183" s="119"/>
      <c r="H183" s="142"/>
      <c r="I183" s="99"/>
      <c r="J183" s="142"/>
      <c r="K183" s="99"/>
      <c r="L183" s="142"/>
      <c r="M183" s="99"/>
      <c r="N183" s="148"/>
      <c r="O183" s="119"/>
      <c r="P183" s="5"/>
    </row>
    <row r="184" spans="1:16" s="20" customFormat="1" ht="12.75" hidden="1" outlineLevel="2">
      <c r="A184" s="6"/>
      <c r="B184" s="137"/>
      <c r="C184" s="138"/>
      <c r="D184" s="139"/>
      <c r="E184" s="147"/>
      <c r="F184" s="140"/>
      <c r="G184" s="119"/>
      <c r="H184" s="142"/>
      <c r="I184" s="99"/>
      <c r="J184" s="142"/>
      <c r="K184" s="99"/>
      <c r="L184" s="142"/>
      <c r="M184" s="99"/>
      <c r="N184" s="148"/>
      <c r="O184" s="119"/>
      <c r="P184" s="5"/>
    </row>
    <row r="185" spans="1:16" s="20" customFormat="1" ht="12.75" hidden="1" outlineLevel="2">
      <c r="A185" s="6"/>
      <c r="B185" s="137"/>
      <c r="C185" s="138"/>
      <c r="D185" s="139"/>
      <c r="E185" s="147"/>
      <c r="F185" s="140"/>
      <c r="G185" s="119"/>
      <c r="H185" s="142"/>
      <c r="I185" s="99"/>
      <c r="J185" s="142"/>
      <c r="K185" s="99"/>
      <c r="L185" s="142"/>
      <c r="M185" s="99"/>
      <c r="N185" s="148"/>
      <c r="O185" s="119"/>
      <c r="P185" s="5"/>
    </row>
    <row r="186" spans="1:16" s="15" customFormat="1" ht="19.5" customHeight="1" hidden="1" outlineLevel="1" collapsed="1">
      <c r="A186" s="14">
        <v>18</v>
      </c>
      <c r="B186" s="298" t="s">
        <v>65</v>
      </c>
      <c r="C186" s="46"/>
      <c r="D186" s="46"/>
      <c r="E186" s="46"/>
      <c r="F186" s="149"/>
      <c r="G186" s="120"/>
      <c r="H186" s="77"/>
      <c r="I186" s="120"/>
      <c r="J186" s="77"/>
      <c r="K186" s="120"/>
      <c r="L186" s="77"/>
      <c r="M186" s="120"/>
      <c r="N186" s="40"/>
      <c r="O186" s="120"/>
      <c r="P186" s="150">
        <f>SUM(P187:P194)</f>
        <v>0</v>
      </c>
    </row>
    <row r="187" spans="1:16" s="20" customFormat="1" ht="12.75" hidden="1" outlineLevel="2">
      <c r="A187" s="6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1:16" s="20" customFormat="1" ht="12.75" hidden="1" outlineLevel="2">
      <c r="A188" s="6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1:16" s="20" customFormat="1" ht="12.75" hidden="1" outlineLevel="2">
      <c r="A189" s="6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1:16" s="20" customFormat="1" ht="12.75" hidden="1" outlineLevel="2">
      <c r="A190" s="6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1:16" s="20" customFormat="1" ht="12.75" hidden="1" outlineLevel="2">
      <c r="A191" s="6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1:16" s="20" customFormat="1" ht="12.75" hidden="1" outlineLevel="2">
      <c r="A192" s="6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1:16" s="20" customFormat="1" ht="12.75" hidden="1" outlineLevel="2">
      <c r="A193" s="6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1:16" s="20" customFormat="1" ht="12.75" hidden="1" outlineLevel="2">
      <c r="A194" s="6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1:16" s="15" customFormat="1" ht="19.5" customHeight="1" hidden="1" outlineLevel="1" collapsed="1">
      <c r="A195" s="14">
        <v>19</v>
      </c>
      <c r="B195" s="214" t="s">
        <v>66</v>
      </c>
      <c r="C195" s="46"/>
      <c r="D195" s="46"/>
      <c r="E195" s="46"/>
      <c r="F195" s="149"/>
      <c r="G195" s="120"/>
      <c r="H195" s="77"/>
      <c r="I195" s="120"/>
      <c r="J195" s="77"/>
      <c r="K195" s="120"/>
      <c r="L195" s="77"/>
      <c r="M195" s="120"/>
      <c r="N195" s="40"/>
      <c r="O195" s="120"/>
      <c r="P195" s="150">
        <f>SUM(P196:P203)</f>
        <v>1950</v>
      </c>
    </row>
    <row r="196" spans="1:16" s="20" customFormat="1" ht="12.75" hidden="1" outlineLevel="2">
      <c r="A196" s="6"/>
      <c r="B196" s="137" t="str">
        <f>Данные!B39</f>
        <v>Левин Добрыня</v>
      </c>
      <c r="C196" s="137">
        <f>Данные!C39</f>
        <v>2008</v>
      </c>
      <c r="D196" s="137">
        <f>Данные!D39</f>
        <v>0</v>
      </c>
      <c r="E196" s="137" t="str">
        <f>Данные!E39</f>
        <v>Судогодский р-н</v>
      </c>
      <c r="F196" s="137">
        <f>Данные!F39</f>
        <v>0</v>
      </c>
      <c r="G196" s="137">
        <f>Данные!G39</f>
        <v>0</v>
      </c>
      <c r="H196" s="137">
        <f>Данные!H39</f>
        <v>15</v>
      </c>
      <c r="I196" s="137">
        <f>Данные!I39</f>
        <v>61</v>
      </c>
      <c r="J196" s="137">
        <f>Данные!J39</f>
        <v>28</v>
      </c>
      <c r="K196" s="137">
        <f>Данные!K39</f>
        <v>79</v>
      </c>
      <c r="L196" s="137">
        <f>Данные!L39</f>
        <v>44</v>
      </c>
      <c r="M196" s="137">
        <f>Данные!M39</f>
        <v>48</v>
      </c>
      <c r="N196" s="137">
        <f>Данные!N39</f>
        <v>34</v>
      </c>
      <c r="O196" s="137">
        <f>Данные!O39</f>
        <v>64</v>
      </c>
      <c r="P196" s="137">
        <f>Данные!P39</f>
        <v>252</v>
      </c>
    </row>
    <row r="197" spans="1:16" s="20" customFormat="1" ht="12.75" hidden="1" outlineLevel="2">
      <c r="A197" s="6"/>
      <c r="B197" s="137" t="str">
        <f>Данные!B40</f>
        <v>Карпов Владимир</v>
      </c>
      <c r="C197" s="137">
        <f>Данные!C40</f>
        <v>2009</v>
      </c>
      <c r="D197" s="137">
        <f>Данные!D40</f>
        <v>0</v>
      </c>
      <c r="E197" s="137" t="str">
        <f>Данные!E40</f>
        <v>Судогодский р-н</v>
      </c>
      <c r="F197" s="137">
        <f>Данные!F40</f>
        <v>0</v>
      </c>
      <c r="G197" s="137">
        <f>Данные!G40</f>
        <v>0</v>
      </c>
      <c r="H197" s="137">
        <f>Данные!H40</f>
        <v>13</v>
      </c>
      <c r="I197" s="137">
        <f>Данные!I40</f>
        <v>60</v>
      </c>
      <c r="J197" s="137">
        <f>Данные!J40</f>
        <v>17</v>
      </c>
      <c r="K197" s="137">
        <f>Данные!K40</f>
        <v>63</v>
      </c>
      <c r="L197" s="137">
        <f>Данные!L40</f>
        <v>57</v>
      </c>
      <c r="M197" s="137">
        <f>Данные!M40</f>
        <v>64</v>
      </c>
      <c r="N197" s="137">
        <f>Данные!N40</f>
        <v>29</v>
      </c>
      <c r="O197" s="137">
        <f>Данные!O40</f>
        <v>55</v>
      </c>
      <c r="P197" s="137">
        <f>Данные!P40</f>
        <v>242</v>
      </c>
    </row>
    <row r="198" spans="1:16" s="20" customFormat="1" ht="12.75" hidden="1" outlineLevel="2">
      <c r="A198" s="6"/>
      <c r="B198" s="137" t="str">
        <f>Данные!B80</f>
        <v>Лихачев Илья</v>
      </c>
      <c r="C198" s="137">
        <f>Данные!C80</f>
        <v>2006</v>
      </c>
      <c r="D198" s="137">
        <f>Данные!D80</f>
        <v>0</v>
      </c>
      <c r="E198" s="137" t="str">
        <f>Данные!E80</f>
        <v>Судогодский р-н</v>
      </c>
      <c r="F198" s="137" t="str">
        <f>Данные!F80</f>
        <v>33:13.01</v>
      </c>
      <c r="G198" s="137">
        <f>Данные!G80</f>
        <v>0</v>
      </c>
      <c r="H198" s="137">
        <f>Данные!H80</f>
        <v>16</v>
      </c>
      <c r="I198" s="137">
        <f>Данные!I80</f>
        <v>61</v>
      </c>
      <c r="J198" s="137">
        <f>Данные!J80</f>
        <v>16</v>
      </c>
      <c r="K198" s="137">
        <f>Данные!K80</f>
        <v>62</v>
      </c>
      <c r="L198" s="137">
        <f>Данные!L80</f>
        <v>44</v>
      </c>
      <c r="M198" s="137">
        <f>Данные!M80</f>
        <v>47</v>
      </c>
      <c r="N198" s="137">
        <f>Данные!N80</f>
        <v>46</v>
      </c>
      <c r="O198" s="137">
        <f>Данные!O80</f>
        <v>87</v>
      </c>
      <c r="P198" s="137">
        <f>Данные!P80</f>
        <v>257</v>
      </c>
    </row>
    <row r="199" spans="1:16" s="20" customFormat="1" ht="12.75" hidden="1" outlineLevel="2">
      <c r="A199" s="6"/>
      <c r="B199" s="137" t="str">
        <f>Данные!B81</f>
        <v>Афанасьев Денис</v>
      </c>
      <c r="C199" s="137">
        <f>Данные!C81</f>
        <v>2007</v>
      </c>
      <c r="D199" s="137">
        <f>Данные!D81</f>
        <v>0</v>
      </c>
      <c r="E199" s="137" t="str">
        <f>Данные!E81</f>
        <v>Судогодский р-н</v>
      </c>
      <c r="F199" s="137">
        <f>Данные!F81</f>
        <v>0</v>
      </c>
      <c r="G199" s="137">
        <f>Данные!G81</f>
        <v>0</v>
      </c>
      <c r="H199" s="137">
        <f>Данные!H81</f>
        <v>13</v>
      </c>
      <c r="I199" s="137">
        <f>Данные!I81</f>
        <v>47</v>
      </c>
      <c r="J199" s="137">
        <f>Данные!J81</f>
        <v>19</v>
      </c>
      <c r="K199" s="137">
        <f>Данные!K81</f>
        <v>65</v>
      </c>
      <c r="L199" s="137">
        <f>Данные!L81</f>
        <v>48</v>
      </c>
      <c r="M199" s="137">
        <f>Данные!M81</f>
        <v>55</v>
      </c>
      <c r="N199" s="137">
        <f>Данные!N81</f>
        <v>38</v>
      </c>
      <c r="O199" s="137">
        <f>Данные!O81</f>
        <v>71</v>
      </c>
      <c r="P199" s="137">
        <f>Данные!P81</f>
        <v>238</v>
      </c>
    </row>
    <row r="200" spans="1:16" s="20" customFormat="1" ht="12.75" hidden="1" outlineLevel="2">
      <c r="A200" s="6"/>
      <c r="B200" s="137" t="str">
        <f>Данные!B124</f>
        <v>Дорофеева Дарья</v>
      </c>
      <c r="C200" s="137">
        <f>Данные!C124</f>
        <v>2009</v>
      </c>
      <c r="D200" s="137">
        <f>Данные!D124</f>
        <v>0</v>
      </c>
      <c r="E200" s="137" t="str">
        <f>Данные!E124</f>
        <v>Судогодский р-н</v>
      </c>
      <c r="F200" s="137" t="str">
        <f>Данные!F124</f>
        <v>21:21.01</v>
      </c>
      <c r="G200" s="137">
        <f>Данные!G124</f>
        <v>32</v>
      </c>
      <c r="H200" s="137">
        <f>Данные!H124</f>
        <v>21</v>
      </c>
      <c r="I200" s="137">
        <f>Данные!I124</f>
        <v>61</v>
      </c>
      <c r="J200" s="137">
        <f>Данные!J124</f>
        <v>13</v>
      </c>
      <c r="K200" s="137">
        <f>Данные!K124</f>
        <v>53</v>
      </c>
      <c r="L200" s="137">
        <f>Данные!L124</f>
        <v>41</v>
      </c>
      <c r="M200" s="137">
        <f>Данные!M124</f>
        <v>53</v>
      </c>
      <c r="N200" s="137">
        <f>Данные!N124</f>
        <v>43</v>
      </c>
      <c r="O200" s="137">
        <f>Данные!O124</f>
        <v>81</v>
      </c>
      <c r="P200" s="137">
        <f>Данные!P124</f>
        <v>280</v>
      </c>
    </row>
    <row r="201" spans="1:16" s="20" customFormat="1" ht="12.75" hidden="1" outlineLevel="2">
      <c r="A201" s="6"/>
      <c r="B201" s="137" t="str">
        <f>Данные!B125</f>
        <v>Морозова Злата</v>
      </c>
      <c r="C201" s="137">
        <f>Данные!C125</f>
        <v>2009</v>
      </c>
      <c r="D201" s="137">
        <f>Данные!D125</f>
        <v>0</v>
      </c>
      <c r="E201" s="137" t="str">
        <f>Данные!E125</f>
        <v>Судогодский р-н</v>
      </c>
      <c r="F201" s="137" t="str">
        <f>Данные!F125</f>
        <v>12:33.01</v>
      </c>
      <c r="G201" s="137">
        <f>Данные!G125</f>
        <v>85</v>
      </c>
      <c r="H201" s="137">
        <f>Данные!H125</f>
        <v>30</v>
      </c>
      <c r="I201" s="137">
        <f>Данные!I125</f>
        <v>63</v>
      </c>
      <c r="J201" s="137">
        <f>Данные!J125</f>
        <v>17</v>
      </c>
      <c r="K201" s="137">
        <f>Данные!K125</f>
        <v>61</v>
      </c>
      <c r="L201" s="137">
        <f>Данные!L125</f>
        <v>54</v>
      </c>
      <c r="M201" s="137">
        <f>Данные!M125</f>
        <v>65</v>
      </c>
      <c r="N201" s="137">
        <f>Данные!N125</f>
        <v>31</v>
      </c>
      <c r="O201" s="137">
        <f>Данные!O125</f>
        <v>61</v>
      </c>
      <c r="P201" s="137">
        <f>Данные!P125</f>
        <v>335</v>
      </c>
    </row>
    <row r="202" spans="1:16" s="20" customFormat="1" ht="12.75" hidden="1" outlineLevel="2">
      <c r="A202" s="6"/>
      <c r="B202" s="137" t="str">
        <f>Данные!B165</f>
        <v>Латыпова Анастасия</v>
      </c>
      <c r="C202" s="137">
        <f>Данные!C165</f>
        <v>2007</v>
      </c>
      <c r="D202" s="137">
        <f>Данные!D165</f>
        <v>0</v>
      </c>
      <c r="E202" s="137" t="str">
        <f>Данные!E165</f>
        <v>Судогодский р-н</v>
      </c>
      <c r="F202" s="137" t="str">
        <f>Данные!F165</f>
        <v>24:32.01</v>
      </c>
      <c r="G202" s="137">
        <f>Данные!G165</f>
        <v>0</v>
      </c>
      <c r="H202" s="137">
        <f>Данные!H165</f>
        <v>4</v>
      </c>
      <c r="I202" s="137">
        <f>Данные!I165</f>
        <v>9</v>
      </c>
      <c r="J202" s="137">
        <f>Данные!J165</f>
        <v>27</v>
      </c>
      <c r="K202" s="137">
        <f>Данные!K165</f>
        <v>70</v>
      </c>
      <c r="L202" s="137">
        <f>Данные!L165</f>
        <v>51</v>
      </c>
      <c r="M202" s="137">
        <f>Данные!M165</f>
        <v>63</v>
      </c>
      <c r="N202" s="137">
        <f>Данные!N165</f>
        <v>28</v>
      </c>
      <c r="O202" s="137">
        <f>Данные!O165</f>
        <v>50</v>
      </c>
      <c r="P202" s="137">
        <f>Данные!P165</f>
        <v>192</v>
      </c>
    </row>
    <row r="203" spans="1:16" s="20" customFormat="1" ht="12.75" hidden="1" outlineLevel="2">
      <c r="A203" s="6"/>
      <c r="B203" s="137" t="str">
        <f>Данные!B166</f>
        <v>Архипова Кристина</v>
      </c>
      <c r="C203" s="137">
        <f>Данные!C166</f>
        <v>2007</v>
      </c>
      <c r="D203" s="137">
        <f>Данные!D166</f>
        <v>0</v>
      </c>
      <c r="E203" s="137" t="str">
        <f>Данные!E166</f>
        <v>Судогодский р-н</v>
      </c>
      <c r="F203" s="137" t="str">
        <f>Данные!F166</f>
        <v>21:50.01</v>
      </c>
      <c r="G203" s="137">
        <f>Данные!G166</f>
        <v>3</v>
      </c>
      <c r="H203" s="137">
        <f>Данные!H166</f>
        <v>4</v>
      </c>
      <c r="I203" s="137">
        <f>Данные!I166</f>
        <v>9</v>
      </c>
      <c r="J203" s="137">
        <f>Данные!J166</f>
        <v>17</v>
      </c>
      <c r="K203" s="137">
        <f>Данные!K166</f>
        <v>60</v>
      </c>
      <c r="L203" s="137">
        <f>Данные!L166</f>
        <v>43</v>
      </c>
      <c r="M203" s="137">
        <f>Данные!M166</f>
        <v>57</v>
      </c>
      <c r="N203" s="137">
        <f>Данные!N166</f>
        <v>18</v>
      </c>
      <c r="O203" s="137">
        <f>Данные!O166</f>
        <v>25</v>
      </c>
      <c r="P203" s="137">
        <f>Данные!P166</f>
        <v>154</v>
      </c>
    </row>
    <row r="204" spans="1:16" s="15" customFormat="1" ht="19.5" customHeight="1" hidden="1" outlineLevel="1" collapsed="1">
      <c r="A204" s="14">
        <v>20</v>
      </c>
      <c r="B204" s="214" t="s">
        <v>67</v>
      </c>
      <c r="C204" s="46"/>
      <c r="D204" s="46"/>
      <c r="E204" s="46"/>
      <c r="F204" s="149"/>
      <c r="G204" s="120"/>
      <c r="H204" s="77"/>
      <c r="I204" s="120"/>
      <c r="J204" s="77"/>
      <c r="K204" s="120"/>
      <c r="L204" s="77"/>
      <c r="M204" s="120"/>
      <c r="N204" s="40"/>
      <c r="O204" s="120"/>
      <c r="P204" s="150">
        <f>SUM(P205:P212)</f>
        <v>1365</v>
      </c>
    </row>
    <row r="205" spans="1:16" s="20" customFormat="1" ht="12.75" hidden="1" outlineLevel="2">
      <c r="A205" s="6"/>
      <c r="B205" s="137">
        <f>Данные!B41</f>
        <v>0</v>
      </c>
      <c r="C205" s="137">
        <f>Данные!C41</f>
        <v>0</v>
      </c>
      <c r="D205" s="137">
        <f>Данные!D41</f>
        <v>0</v>
      </c>
      <c r="E205" s="137" t="str">
        <f>Данные!E41</f>
        <v>Суздальский р-н</v>
      </c>
      <c r="F205" s="137" t="str">
        <f>Данные!F41</f>
        <v>20:46.01</v>
      </c>
      <c r="G205" s="137">
        <f>Данные!G41</f>
        <v>0</v>
      </c>
      <c r="H205" s="137">
        <f>Данные!H41</f>
        <v>0</v>
      </c>
      <c r="I205" s="137">
        <f>Данные!I41</f>
        <v>0</v>
      </c>
      <c r="J205" s="137">
        <f>Данные!J41</f>
        <v>-3</v>
      </c>
      <c r="K205" s="137">
        <f>Данные!K41</f>
        <v>0</v>
      </c>
      <c r="L205" s="137">
        <f>Данные!L41</f>
        <v>15</v>
      </c>
      <c r="M205" s="137">
        <f>Данные!M41</f>
        <v>0</v>
      </c>
      <c r="N205" s="137">
        <f>Данные!N41</f>
        <v>11</v>
      </c>
      <c r="O205" s="137">
        <f>Данные!O41</f>
        <v>0</v>
      </c>
      <c r="P205" s="137">
        <f>Данные!P41</f>
        <v>0</v>
      </c>
    </row>
    <row r="206" spans="1:16" s="20" customFormat="1" ht="12.75" hidden="1" outlineLevel="2">
      <c r="A206" s="6"/>
      <c r="B206" s="137" t="str">
        <f>Данные!B42</f>
        <v>Гусев Артем </v>
      </c>
      <c r="C206" s="137">
        <f>Данные!C42</f>
        <v>2008</v>
      </c>
      <c r="D206" s="137">
        <f>Данные!D42</f>
        <v>0</v>
      </c>
      <c r="E206" s="137" t="str">
        <f>Данные!E42</f>
        <v>Суздальский р-н</v>
      </c>
      <c r="F206" s="137" t="str">
        <f>Данные!F42</f>
        <v>15:31.01</v>
      </c>
      <c r="G206" s="137">
        <f>Данные!G42</f>
        <v>63</v>
      </c>
      <c r="H206" s="137">
        <f>Данные!H42</f>
        <v>11</v>
      </c>
      <c r="I206" s="137">
        <f>Данные!I42</f>
        <v>53</v>
      </c>
      <c r="J206" s="137">
        <f>Данные!J42</f>
        <v>16</v>
      </c>
      <c r="K206" s="137">
        <f>Данные!K42</f>
        <v>62</v>
      </c>
      <c r="L206" s="137">
        <f>Данные!L42</f>
        <v>41</v>
      </c>
      <c r="M206" s="137">
        <f>Данные!M42</f>
        <v>42</v>
      </c>
      <c r="N206" s="137">
        <f>Данные!N42</f>
        <v>0</v>
      </c>
      <c r="O206" s="137">
        <f>Данные!O42</f>
        <v>0</v>
      </c>
      <c r="P206" s="137">
        <f>Данные!P42</f>
        <v>220</v>
      </c>
    </row>
    <row r="207" spans="1:16" s="20" customFormat="1" ht="12.75" hidden="1" outlineLevel="2">
      <c r="A207" s="6"/>
      <c r="B207" s="137" t="str">
        <f>Данные!B82</f>
        <v>Сирко Никита </v>
      </c>
      <c r="C207" s="137">
        <f>Данные!C82</f>
        <v>2006</v>
      </c>
      <c r="D207" s="137">
        <f>Данные!D82</f>
        <v>0</v>
      </c>
      <c r="E207" s="137" t="str">
        <f>Данные!E82</f>
        <v>Суздальский р-н</v>
      </c>
      <c r="F207" s="137" t="str">
        <f>Данные!F82</f>
        <v>21:21.01</v>
      </c>
      <c r="G207" s="137">
        <f>Данные!G82</f>
        <v>66</v>
      </c>
      <c r="H207" s="137">
        <f>Данные!H82</f>
        <v>15</v>
      </c>
      <c r="I207" s="137">
        <f>Данные!I82</f>
        <v>60</v>
      </c>
      <c r="J207" s="137">
        <f>Данные!J82</f>
        <v>25</v>
      </c>
      <c r="K207" s="137">
        <f>Данные!K82</f>
        <v>79</v>
      </c>
      <c r="L207" s="137">
        <f>Данные!L82</f>
        <v>48</v>
      </c>
      <c r="M207" s="137">
        <f>Данные!M82</f>
        <v>55</v>
      </c>
      <c r="N207" s="137">
        <f>Данные!N82</f>
        <v>1</v>
      </c>
      <c r="O207" s="137">
        <f>Данные!O82</f>
        <v>0</v>
      </c>
      <c r="P207" s="137">
        <f>Данные!P82</f>
        <v>260</v>
      </c>
    </row>
    <row r="208" spans="1:16" s="20" customFormat="1" ht="12.75" hidden="1" outlineLevel="2">
      <c r="A208" s="6"/>
      <c r="B208" s="137" t="str">
        <f>Данные!B83</f>
        <v>Бородин Олег</v>
      </c>
      <c r="C208" s="137">
        <f>Данные!C83</f>
        <v>2007</v>
      </c>
      <c r="D208" s="137">
        <f>Данные!D83</f>
        <v>0</v>
      </c>
      <c r="E208" s="137" t="str">
        <f>Данные!E83</f>
        <v>Суздальский р-н</v>
      </c>
      <c r="F208" s="137" t="str">
        <f>Данные!F83</f>
        <v>25:17.01</v>
      </c>
      <c r="G208" s="137">
        <f>Данные!G83</f>
        <v>46</v>
      </c>
      <c r="H208" s="137">
        <f>Данные!H83</f>
        <v>5</v>
      </c>
      <c r="I208" s="137">
        <f>Данные!I83</f>
        <v>14</v>
      </c>
      <c r="J208" s="137">
        <f>Данные!J83</f>
        <v>20</v>
      </c>
      <c r="K208" s="137">
        <f>Данные!K83</f>
        <v>66</v>
      </c>
      <c r="L208" s="137">
        <f>Данные!L83</f>
        <v>47</v>
      </c>
      <c r="M208" s="137">
        <f>Данные!M83</f>
        <v>53</v>
      </c>
      <c r="N208" s="137">
        <f>Данные!N83</f>
        <v>4</v>
      </c>
      <c r="O208" s="137">
        <f>Данные!O83</f>
        <v>0</v>
      </c>
      <c r="P208" s="137">
        <f>Данные!P83</f>
        <v>179</v>
      </c>
    </row>
    <row r="209" spans="1:16" s="20" customFormat="1" ht="12.75" hidden="1" outlineLevel="2">
      <c r="A209" s="6"/>
      <c r="B209" s="137" t="str">
        <f>Данные!B126</f>
        <v>Егерева Екатерина </v>
      </c>
      <c r="C209" s="137">
        <f>Данные!C126</f>
        <v>2008</v>
      </c>
      <c r="D209" s="137">
        <f>Данные!D126</f>
        <v>0</v>
      </c>
      <c r="E209" s="137" t="str">
        <f>Данные!E126</f>
        <v>Суздальский р-н</v>
      </c>
      <c r="F209" s="137" t="str">
        <f>Данные!F126</f>
        <v>14:30.01</v>
      </c>
      <c r="G209" s="137">
        <f>Данные!G126</f>
        <v>76</v>
      </c>
      <c r="H209" s="137">
        <f>Данные!H126</f>
        <v>15</v>
      </c>
      <c r="I209" s="137">
        <f>Данные!I126</f>
        <v>59</v>
      </c>
      <c r="J209" s="137">
        <f>Данные!J126</f>
        <v>19</v>
      </c>
      <c r="K209" s="137">
        <f>Данные!K126</f>
        <v>62</v>
      </c>
      <c r="L209" s="137">
        <f>Данные!L126</f>
        <v>36</v>
      </c>
      <c r="M209" s="137">
        <f>Данные!M126</f>
        <v>43</v>
      </c>
      <c r="N209" s="137">
        <f>Данные!N126</f>
        <v>5</v>
      </c>
      <c r="O209" s="137">
        <f>Данные!O126</f>
        <v>0</v>
      </c>
      <c r="P209" s="137">
        <f>Данные!P126</f>
        <v>240</v>
      </c>
    </row>
    <row r="210" spans="1:16" s="20" customFormat="1" ht="12.75" hidden="1" outlineLevel="2">
      <c r="A210" s="6"/>
      <c r="B210" s="137" t="str">
        <f>Данные!B127</f>
        <v>Елисеева Вероника </v>
      </c>
      <c r="C210" s="137">
        <f>Данные!C127</f>
        <v>2008</v>
      </c>
      <c r="D210" s="137">
        <f>Данные!D127</f>
        <v>0</v>
      </c>
      <c r="E210" s="137" t="str">
        <f>Данные!E127</f>
        <v>Суздальский р-н</v>
      </c>
      <c r="F210" s="137" t="str">
        <f>Данные!F127</f>
        <v>17:54.01</v>
      </c>
      <c r="G210" s="137">
        <f>Данные!G127</f>
        <v>64</v>
      </c>
      <c r="H210" s="137">
        <f>Данные!H127</f>
        <v>18</v>
      </c>
      <c r="I210" s="137">
        <f>Данные!I127</f>
        <v>60</v>
      </c>
      <c r="J210" s="137">
        <f>Данные!J127</f>
        <v>21</v>
      </c>
      <c r="K210" s="137">
        <f>Данные!K127</f>
        <v>64</v>
      </c>
      <c r="L210" s="137">
        <f>Данные!L127</f>
        <v>44</v>
      </c>
      <c r="M210" s="137">
        <f>Данные!M127</f>
        <v>60</v>
      </c>
      <c r="N210" s="137">
        <f>Данные!N127</f>
        <v>0</v>
      </c>
      <c r="O210" s="137">
        <f>Данные!O127</f>
        <v>0</v>
      </c>
      <c r="P210" s="137">
        <f>Данные!P127</f>
        <v>248</v>
      </c>
    </row>
    <row r="211" spans="1:16" s="20" customFormat="1" ht="12.75" hidden="1" outlineLevel="2">
      <c r="A211" s="6"/>
      <c r="B211" s="137" t="str">
        <f>Данные!B167</f>
        <v>Киселева Софья </v>
      </c>
      <c r="C211" s="137">
        <f>Данные!C167</f>
        <v>2006</v>
      </c>
      <c r="D211" s="137">
        <f>Данные!D167</f>
        <v>0</v>
      </c>
      <c r="E211" s="137" t="str">
        <f>Данные!E167</f>
        <v>Суздальский р-н</v>
      </c>
      <c r="F211" s="137" t="str">
        <f>Данные!F167</f>
        <v>23:48.01</v>
      </c>
      <c r="G211" s="137">
        <f>Данные!G167</f>
        <v>0</v>
      </c>
      <c r="H211" s="137">
        <f>Данные!H167</f>
        <v>5</v>
      </c>
      <c r="I211" s="137">
        <f>Данные!I167</f>
        <v>13</v>
      </c>
      <c r="J211" s="137">
        <f>Данные!J167</f>
        <v>25</v>
      </c>
      <c r="K211" s="137">
        <f>Данные!K167</f>
        <v>66</v>
      </c>
      <c r="L211" s="137">
        <f>Данные!L167</f>
        <v>38</v>
      </c>
      <c r="M211" s="137">
        <f>Данные!M167</f>
        <v>44</v>
      </c>
      <c r="N211" s="137">
        <f>Данные!N167</f>
        <v>16</v>
      </c>
      <c r="O211" s="137">
        <f>Данные!O167</f>
        <v>16</v>
      </c>
      <c r="P211" s="137">
        <f>Данные!P167</f>
        <v>139</v>
      </c>
    </row>
    <row r="212" spans="1:16" s="20" customFormat="1" ht="12.75" hidden="1" outlineLevel="2">
      <c r="A212" s="6"/>
      <c r="B212" s="137" t="str">
        <f>Данные!B168</f>
        <v>Ермолина Мария </v>
      </c>
      <c r="C212" s="137">
        <f>Данные!C168</f>
        <v>2006</v>
      </c>
      <c r="D212" s="137">
        <f>Данные!D168</f>
        <v>0</v>
      </c>
      <c r="E212" s="137" t="str">
        <f>Данные!E168</f>
        <v>Суздальский р-н</v>
      </c>
      <c r="F212" s="137" t="str">
        <f>Данные!F168</f>
        <v>23:02.01</v>
      </c>
      <c r="G212" s="137">
        <f>Данные!G168</f>
        <v>0</v>
      </c>
      <c r="H212" s="137">
        <f>Данные!H168</f>
        <v>0</v>
      </c>
      <c r="I212" s="137">
        <f>Данные!I168</f>
        <v>1</v>
      </c>
      <c r="J212" s="137">
        <f>Данные!J168</f>
        <v>14</v>
      </c>
      <c r="K212" s="137">
        <f>Данные!K168</f>
        <v>53</v>
      </c>
      <c r="L212" s="137">
        <f>Данные!L168</f>
        <v>31</v>
      </c>
      <c r="M212" s="137">
        <f>Данные!M168</f>
        <v>21</v>
      </c>
      <c r="N212" s="137">
        <f>Данные!N168</f>
        <v>13</v>
      </c>
      <c r="O212" s="137">
        <f>Данные!O168</f>
        <v>4</v>
      </c>
      <c r="P212" s="137">
        <f>Данные!P168</f>
        <v>79</v>
      </c>
    </row>
    <row r="213" spans="1:16" s="15" customFormat="1" ht="19.5" customHeight="1" hidden="1" outlineLevel="1" collapsed="1">
      <c r="A213" s="14">
        <v>21</v>
      </c>
      <c r="B213" s="214" t="s">
        <v>68</v>
      </c>
      <c r="C213" s="46"/>
      <c r="D213" s="46"/>
      <c r="E213" s="46"/>
      <c r="F213" s="149"/>
      <c r="G213" s="120"/>
      <c r="H213" s="77"/>
      <c r="I213" s="120"/>
      <c r="J213" s="77"/>
      <c r="K213" s="120"/>
      <c r="L213" s="77"/>
      <c r="M213" s="120"/>
      <c r="N213" s="40"/>
      <c r="O213" s="120"/>
      <c r="P213" s="150">
        <f>SUM(P214:P221)</f>
        <v>2177</v>
      </c>
    </row>
    <row r="214" spans="1:16" s="20" customFormat="1" ht="12.75" hidden="1" outlineLevel="2">
      <c r="A214" s="6"/>
      <c r="B214" s="137" t="str">
        <f>Данные!B43</f>
        <v>Кораблев Данила </v>
      </c>
      <c r="C214" s="137">
        <f>Данные!C43</f>
        <v>2009</v>
      </c>
      <c r="D214" s="137">
        <f>Данные!D43</f>
        <v>0</v>
      </c>
      <c r="E214" s="137" t="str">
        <f>Данные!E43</f>
        <v>Юрьев-Польский район</v>
      </c>
      <c r="F214" s="137" t="str">
        <f>Данные!F43</f>
        <v>18:21.01</v>
      </c>
      <c r="G214" s="137">
        <f>Данные!G43</f>
        <v>31</v>
      </c>
      <c r="H214" s="137">
        <f>Данные!H43</f>
        <v>12</v>
      </c>
      <c r="I214" s="137">
        <f>Данные!I43</f>
        <v>59</v>
      </c>
      <c r="J214" s="137">
        <f>Данные!J43</f>
        <v>16</v>
      </c>
      <c r="K214" s="137">
        <f>Данные!K43</f>
        <v>62</v>
      </c>
      <c r="L214" s="137">
        <f>Данные!L43</f>
        <v>52</v>
      </c>
      <c r="M214" s="137">
        <f>Данные!M43</f>
        <v>61</v>
      </c>
      <c r="N214" s="137">
        <f>Данные!N43</f>
        <v>34</v>
      </c>
      <c r="O214" s="137">
        <f>Данные!O43</f>
        <v>64</v>
      </c>
      <c r="P214" s="137">
        <f>Данные!P43</f>
        <v>277</v>
      </c>
    </row>
    <row r="215" spans="1:16" s="20" customFormat="1" ht="12.75" hidden="1" outlineLevel="2">
      <c r="A215" s="6"/>
      <c r="B215" s="137" t="str">
        <f>Данные!B44</f>
        <v>Каргапольцев Иван </v>
      </c>
      <c r="C215" s="137">
        <f>Данные!C44</f>
        <v>2009</v>
      </c>
      <c r="D215" s="137">
        <f>Данные!D44</f>
        <v>0</v>
      </c>
      <c r="E215" s="137" t="str">
        <f>Данные!E44</f>
        <v>Юрьев-Польский район</v>
      </c>
      <c r="F215" s="137" t="str">
        <f>Данные!F44</f>
        <v>13:31.01</v>
      </c>
      <c r="G215" s="137">
        <f>Данные!G44</f>
        <v>70</v>
      </c>
      <c r="H215" s="137">
        <f>Данные!H44</f>
        <v>6</v>
      </c>
      <c r="I215" s="137">
        <f>Данные!I44</f>
        <v>29</v>
      </c>
      <c r="J215" s="137">
        <f>Данные!J44</f>
        <v>19</v>
      </c>
      <c r="K215" s="137">
        <f>Данные!K44</f>
        <v>64</v>
      </c>
      <c r="L215" s="137">
        <f>Данные!L44</f>
        <v>49</v>
      </c>
      <c r="M215" s="137">
        <f>Данные!M44</f>
        <v>59</v>
      </c>
      <c r="N215" s="137">
        <f>Данные!N44</f>
        <v>41</v>
      </c>
      <c r="O215" s="137">
        <f>Данные!O44</f>
        <v>77</v>
      </c>
      <c r="P215" s="137">
        <f>Данные!P44</f>
        <v>299</v>
      </c>
    </row>
    <row r="216" spans="1:16" s="20" customFormat="1" ht="12.75" hidden="1" outlineLevel="2">
      <c r="A216" s="6"/>
      <c r="B216" s="137" t="str">
        <f>Данные!B84</f>
        <v>Жаров Илья </v>
      </c>
      <c r="C216" s="137">
        <f>Данные!C84</f>
        <v>2006</v>
      </c>
      <c r="D216" s="137">
        <f>Данные!D84</f>
        <v>0</v>
      </c>
      <c r="E216" s="137" t="str">
        <f>Данные!E84</f>
        <v>Юрьев-Польский район</v>
      </c>
      <c r="F216" s="137" t="str">
        <f>Данные!F84</f>
        <v>20:37.01</v>
      </c>
      <c r="G216" s="137">
        <f>Данные!G84</f>
        <v>68</v>
      </c>
      <c r="H216" s="137">
        <f>Данные!H84</f>
        <v>19</v>
      </c>
      <c r="I216" s="137">
        <f>Данные!I84</f>
        <v>62</v>
      </c>
      <c r="J216" s="137">
        <f>Данные!J84</f>
        <v>21</v>
      </c>
      <c r="K216" s="137">
        <f>Данные!K84</f>
        <v>68</v>
      </c>
      <c r="L216" s="137">
        <f>Данные!L84</f>
        <v>49</v>
      </c>
      <c r="M216" s="137">
        <f>Данные!M84</f>
        <v>57</v>
      </c>
      <c r="N216" s="137">
        <f>Данные!N84</f>
        <v>37</v>
      </c>
      <c r="O216" s="137">
        <f>Данные!O84</f>
        <v>69</v>
      </c>
      <c r="P216" s="137">
        <f>Данные!P84</f>
        <v>324</v>
      </c>
    </row>
    <row r="217" spans="1:16" s="20" customFormat="1" ht="12.75" hidden="1" outlineLevel="2">
      <c r="A217" s="6"/>
      <c r="B217" s="137">
        <f>Данные!B85</f>
        <v>0</v>
      </c>
      <c r="C217" s="137">
        <f>Данные!C85</f>
        <v>0</v>
      </c>
      <c r="D217" s="137">
        <f>Данные!D85</f>
        <v>0</v>
      </c>
      <c r="E217" s="137" t="str">
        <f>Данные!E85</f>
        <v>Юрьев-Польский район</v>
      </c>
      <c r="F217" s="137" t="str">
        <f>Данные!F85</f>
        <v>29:28.01</v>
      </c>
      <c r="G217" s="137">
        <f>Данные!G85</f>
        <v>0</v>
      </c>
      <c r="H217" s="137">
        <f>Данные!H85</f>
        <v>0</v>
      </c>
      <c r="I217" s="137">
        <f>Данные!I85</f>
        <v>0</v>
      </c>
      <c r="J217" s="137">
        <f>Данные!J85</f>
        <v>-1</v>
      </c>
      <c r="K217" s="137">
        <f>Данные!K85</f>
        <v>0</v>
      </c>
      <c r="L217" s="137">
        <f>Данные!L85</f>
        <v>18</v>
      </c>
      <c r="M217" s="137">
        <f>Данные!M85</f>
        <v>0</v>
      </c>
      <c r="N217" s="137">
        <f>Данные!N85</f>
        <v>10</v>
      </c>
      <c r="O217" s="137">
        <f>Данные!O85</f>
        <v>0</v>
      </c>
      <c r="P217" s="137">
        <f>Данные!P85</f>
        <v>0</v>
      </c>
    </row>
    <row r="218" spans="1:16" s="20" customFormat="1" ht="12.75" hidden="1" outlineLevel="2">
      <c r="A218" s="6"/>
      <c r="B218" s="137" t="str">
        <f>Данные!B128</f>
        <v>Пономарева Дарья </v>
      </c>
      <c r="C218" s="137">
        <f>Данные!C128</f>
        <v>2009</v>
      </c>
      <c r="D218" s="137">
        <f>Данные!D128</f>
        <v>0</v>
      </c>
      <c r="E218" s="137" t="str">
        <f>Данные!E128</f>
        <v>Юрьев-Польский район</v>
      </c>
      <c r="F218" s="137" t="str">
        <f>Данные!F128</f>
        <v>13:58.01</v>
      </c>
      <c r="G218" s="137">
        <f>Данные!G128</f>
        <v>78</v>
      </c>
      <c r="H218" s="137">
        <f>Данные!H128</f>
        <v>51</v>
      </c>
      <c r="I218" s="137">
        <f>Данные!I128</f>
        <v>70</v>
      </c>
      <c r="J218" s="137">
        <f>Данные!J128</f>
        <v>19</v>
      </c>
      <c r="K218" s="137">
        <f>Данные!K128</f>
        <v>62</v>
      </c>
      <c r="L218" s="137">
        <f>Данные!L128</f>
        <v>48</v>
      </c>
      <c r="M218" s="137">
        <f>Данные!M128</f>
        <v>62</v>
      </c>
      <c r="N218" s="137">
        <f>Данные!N128</f>
        <v>48</v>
      </c>
      <c r="O218" s="137">
        <f>Данные!O128</f>
        <v>93</v>
      </c>
      <c r="P218" s="137">
        <f>Данные!P128</f>
        <v>365</v>
      </c>
    </row>
    <row r="219" spans="1:16" s="20" customFormat="1" ht="12.75" hidden="1" outlineLevel="2">
      <c r="A219" s="6"/>
      <c r="B219" s="137" t="str">
        <f>Данные!B129</f>
        <v>Кондратьева Дарья </v>
      </c>
      <c r="C219" s="137">
        <f>Данные!C129</f>
        <v>2008</v>
      </c>
      <c r="D219" s="137">
        <f>Данные!D129</f>
        <v>0</v>
      </c>
      <c r="E219" s="137" t="str">
        <f>Данные!E129</f>
        <v>Юрьев-Польский район</v>
      </c>
      <c r="F219" s="137" t="str">
        <f>Данные!F129</f>
        <v>15:04.01</v>
      </c>
      <c r="G219" s="137">
        <f>Данные!G129</f>
        <v>74</v>
      </c>
      <c r="H219" s="137">
        <f>Данные!H129</f>
        <v>23</v>
      </c>
      <c r="I219" s="137">
        <f>Данные!I129</f>
        <v>62</v>
      </c>
      <c r="J219" s="137">
        <f>Данные!J129</f>
        <v>16</v>
      </c>
      <c r="K219" s="137">
        <f>Данные!K129</f>
        <v>60</v>
      </c>
      <c r="L219" s="137">
        <f>Данные!L129</f>
        <v>38</v>
      </c>
      <c r="M219" s="137">
        <f>Данные!M129</f>
        <v>47</v>
      </c>
      <c r="N219" s="137">
        <f>Данные!N129</f>
        <v>25</v>
      </c>
      <c r="O219" s="137">
        <f>Данные!O129</f>
        <v>40</v>
      </c>
      <c r="P219" s="137">
        <f>Данные!P129</f>
        <v>283</v>
      </c>
    </row>
    <row r="220" spans="1:16" s="20" customFormat="1" ht="12.75" hidden="1" outlineLevel="2">
      <c r="A220" s="6"/>
      <c r="B220" s="137" t="str">
        <f>Данные!B169</f>
        <v>Титова Дарья </v>
      </c>
      <c r="C220" s="137">
        <f>Данные!C169</f>
        <v>2007</v>
      </c>
      <c r="D220" s="137">
        <f>Данные!D169</f>
        <v>0</v>
      </c>
      <c r="E220" s="137" t="str">
        <f>Данные!E169</f>
        <v>Юрьев-Польский район</v>
      </c>
      <c r="F220" s="137" t="str">
        <f>Данные!F169</f>
        <v>14:25.01</v>
      </c>
      <c r="G220" s="137">
        <f>Данные!G169</f>
        <v>68</v>
      </c>
      <c r="H220" s="137">
        <f>Данные!H169</f>
        <v>40</v>
      </c>
      <c r="I220" s="137">
        <f>Данные!I169</f>
        <v>67</v>
      </c>
      <c r="J220" s="137">
        <f>Данные!J169</f>
        <v>28</v>
      </c>
      <c r="K220" s="137">
        <f>Данные!K169</f>
        <v>73</v>
      </c>
      <c r="L220" s="137">
        <f>Данные!L169</f>
        <v>50</v>
      </c>
      <c r="M220" s="137">
        <f>Данные!M169</f>
        <v>63</v>
      </c>
      <c r="N220" s="137">
        <f>Данные!N169</f>
        <v>41</v>
      </c>
      <c r="O220" s="137">
        <f>Данные!O169</f>
        <v>77</v>
      </c>
      <c r="P220" s="137">
        <f>Данные!P169</f>
        <v>348</v>
      </c>
    </row>
    <row r="221" spans="1:16" s="20" customFormat="1" ht="12.75" hidden="1" outlineLevel="2">
      <c r="A221" s="6"/>
      <c r="B221" s="137" t="str">
        <f>Данные!B170</f>
        <v>Пульчева Татьяна </v>
      </c>
      <c r="C221" s="137">
        <f>Данные!C170</f>
        <v>2007</v>
      </c>
      <c r="D221" s="137">
        <f>Данные!D170</f>
        <v>0</v>
      </c>
      <c r="E221" s="137" t="str">
        <f>Данные!E170</f>
        <v>Юрьев-Польский район</v>
      </c>
      <c r="F221" s="137" t="str">
        <f>Данные!F170</f>
        <v>18:14.01</v>
      </c>
      <c r="G221" s="137">
        <f>Данные!G170</f>
        <v>45</v>
      </c>
      <c r="H221" s="137">
        <f>Данные!H170</f>
        <v>15</v>
      </c>
      <c r="I221" s="137">
        <f>Данные!I170</f>
        <v>55</v>
      </c>
      <c r="J221" s="137">
        <f>Данные!J170</f>
        <v>23</v>
      </c>
      <c r="K221" s="137">
        <f>Данные!K170</f>
        <v>64</v>
      </c>
      <c r="L221" s="137">
        <f>Данные!L170</f>
        <v>36</v>
      </c>
      <c r="M221" s="137">
        <f>Данные!M170</f>
        <v>38</v>
      </c>
      <c r="N221" s="137">
        <f>Данные!N170</f>
        <v>42</v>
      </c>
      <c r="O221" s="137">
        <f>Данные!O170</f>
        <v>79</v>
      </c>
      <c r="P221" s="137">
        <f>Данные!P170</f>
        <v>281</v>
      </c>
    </row>
  </sheetData>
  <sheetProtection formatCells="0" formatColumns="0" formatRows="0" insertColumns="0" insertRows="0" sort="0"/>
  <mergeCells count="15">
    <mergeCell ref="A6:N6"/>
    <mergeCell ref="A31:A32"/>
    <mergeCell ref="E31:E32"/>
    <mergeCell ref="D31:D32"/>
    <mergeCell ref="H31:I31"/>
    <mergeCell ref="A2:N2"/>
    <mergeCell ref="P31:P32"/>
    <mergeCell ref="E8:J8"/>
    <mergeCell ref="C8:D8"/>
    <mergeCell ref="N31:O31"/>
    <mergeCell ref="F31:G31"/>
    <mergeCell ref="B31:B32"/>
    <mergeCell ref="C31:C32"/>
    <mergeCell ref="L31:M31"/>
    <mergeCell ref="J31:K31"/>
  </mergeCells>
  <conditionalFormatting sqref="F88:F95 F151:F158 F178:F185">
    <cfRule type="cellIs" priority="1" dxfId="3" operator="equal" stopIfTrue="1">
      <formula>0</formula>
    </cfRule>
  </conditionalFormatting>
  <printOptions/>
  <pageMargins left="0.1968503937007874" right="0.1968503937007874" top="0.7874015748031497" bottom="0.5905511811023623" header="0.1968503937007874" footer="0.1968503937007874"/>
  <pageSetup horizontalDpi="600" verticalDpi="600" orientation="landscape" paperSize="9" r:id="rId1"/>
  <headerFooter alignWithMargins="0">
    <oddHeader>&amp;CМинистерство ФКиС Влад.обл.
Министерство образования и молодёжной политики Влад.обл.
Управление по ФКиС г. Коврова&amp;R&amp;P</oddHeader>
    <oddFooter>&amp;LГлавный судья, судья всероссийской категории  ______________ С.В. Чесноков, г. Ковров, Владимирская обл.&amp;Rг. Ковров, 15 марта 2024 г.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H107"/>
  <sheetViews>
    <sheetView zoomScaleSheetLayoutView="100" zoomScalePageLayoutView="0" workbookViewId="0" topLeftCell="D1">
      <pane ySplit="5" topLeftCell="A6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2" width="7.75390625" style="9" customWidth="1"/>
    <col min="3" max="3" width="4.75390625" style="9" customWidth="1"/>
    <col min="4" max="5" width="7.75390625" style="9" customWidth="1"/>
    <col min="6" max="6" width="4.75390625" style="9" customWidth="1"/>
    <col min="7" max="7" width="7.75390625" style="9" customWidth="1"/>
    <col min="8" max="8" width="8.375" style="9" customWidth="1"/>
    <col min="9" max="9" width="4.75390625" style="9" customWidth="1"/>
    <col min="10" max="10" width="7.75390625" style="9" customWidth="1"/>
    <col min="11" max="11" width="8.375" style="9" customWidth="1"/>
    <col min="12" max="12" width="4.75390625" style="9" customWidth="1"/>
    <col min="13" max="14" width="7.75390625" style="9" customWidth="1"/>
    <col min="15" max="15" width="4.75390625" style="9" customWidth="1"/>
    <col min="16" max="16" width="7.75390625" style="9" customWidth="1"/>
    <col min="17" max="17" width="7.75390625" style="9" customWidth="1" collapsed="1"/>
    <col min="18" max="18" width="5.00390625" style="9" customWidth="1"/>
    <col min="19" max="19" width="7.75390625" style="9" customWidth="1"/>
    <col min="20" max="20" width="8.375" style="9" customWidth="1"/>
    <col min="21" max="21" width="5.00390625" style="9" customWidth="1"/>
    <col min="22" max="23" width="7.875" style="9" customWidth="1"/>
    <col min="24" max="24" width="5.00390625" style="9" customWidth="1"/>
    <col min="25" max="25" width="5.75390625" style="9" customWidth="1"/>
    <col min="26" max="26" width="5.25390625" style="9" customWidth="1"/>
    <col min="27" max="27" width="5.75390625" style="9" customWidth="1"/>
    <col min="28" max="32" width="5.25390625" style="9" customWidth="1"/>
    <col min="33" max="33" width="5.75390625" style="9" customWidth="1"/>
    <col min="34" max="34" width="5.25390625" style="9" customWidth="1"/>
    <col min="35" max="35" width="5.75390625" style="9" customWidth="1"/>
    <col min="36" max="72" width="5.25390625" style="9" customWidth="1"/>
    <col min="73" max="84" width="6.25390625" style="9" customWidth="1"/>
    <col min="85" max="16384" width="9.125" style="9" customWidth="1"/>
  </cols>
  <sheetData>
    <row r="1" spans="1:84" s="116" customFormat="1" ht="14.25" thickBot="1" thickTop="1">
      <c r="A1" s="345" t="s">
        <v>69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3"/>
      <c r="T1" s="343"/>
      <c r="U1" s="343"/>
      <c r="V1" s="343"/>
      <c r="W1" s="343"/>
      <c r="X1" s="343"/>
      <c r="Y1" s="347" t="s">
        <v>70</v>
      </c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3"/>
      <c r="AL1" s="343"/>
      <c r="AM1" s="343"/>
      <c r="AN1" s="348"/>
      <c r="AO1" s="392" t="s">
        <v>36</v>
      </c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3"/>
      <c r="BB1" s="343"/>
      <c r="BC1" s="343"/>
      <c r="BD1" s="348"/>
      <c r="BE1" s="393" t="s">
        <v>84</v>
      </c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3"/>
      <c r="BR1" s="343"/>
      <c r="BS1" s="343"/>
      <c r="BT1" s="344"/>
      <c r="BU1" s="373" t="s">
        <v>819</v>
      </c>
      <c r="BV1" s="374"/>
      <c r="BW1" s="374"/>
      <c r="BX1" s="374"/>
      <c r="BY1" s="374"/>
      <c r="BZ1" s="374"/>
      <c r="CA1" s="375"/>
      <c r="CB1" s="375"/>
      <c r="CC1" s="343"/>
      <c r="CD1" s="343"/>
      <c r="CE1" s="343"/>
      <c r="CF1" s="344"/>
    </row>
    <row r="2" spans="1:84" s="115" customFormat="1" ht="14.25" thickBot="1" thickTop="1">
      <c r="A2" s="358" t="s">
        <v>12</v>
      </c>
      <c r="B2" s="359"/>
      <c r="C2" s="360"/>
      <c r="D2" s="363" t="s">
        <v>12</v>
      </c>
      <c r="E2" s="364"/>
      <c r="F2" s="364"/>
      <c r="G2" s="365"/>
      <c r="H2" s="365"/>
      <c r="I2" s="366"/>
      <c r="J2" s="358" t="s">
        <v>12</v>
      </c>
      <c r="K2" s="359"/>
      <c r="L2" s="360"/>
      <c r="M2" s="358" t="s">
        <v>12</v>
      </c>
      <c r="N2" s="359"/>
      <c r="O2" s="360"/>
      <c r="P2" s="361" t="s">
        <v>8</v>
      </c>
      <c r="Q2" s="362"/>
      <c r="R2" s="362"/>
      <c r="S2" s="363" t="s">
        <v>12</v>
      </c>
      <c r="T2" s="365"/>
      <c r="U2" s="365"/>
      <c r="V2" s="361" t="s">
        <v>8</v>
      </c>
      <c r="W2" s="362"/>
      <c r="X2" s="362"/>
      <c r="Y2" s="341" t="s">
        <v>4</v>
      </c>
      <c r="Z2" s="342"/>
      <c r="AA2" s="342"/>
      <c r="AB2" s="342"/>
      <c r="AC2" s="343"/>
      <c r="AD2" s="343"/>
      <c r="AE2" s="343"/>
      <c r="AF2" s="344"/>
      <c r="AG2" s="341" t="s">
        <v>5</v>
      </c>
      <c r="AH2" s="342"/>
      <c r="AI2" s="342"/>
      <c r="AJ2" s="342"/>
      <c r="AK2" s="357"/>
      <c r="AL2" s="357"/>
      <c r="AM2" s="343"/>
      <c r="AN2" s="344"/>
      <c r="AO2" s="355"/>
      <c r="AP2" s="367"/>
      <c r="AQ2" s="394"/>
      <c r="AR2" s="343"/>
      <c r="AS2" s="343"/>
      <c r="AT2" s="343"/>
      <c r="AU2" s="343"/>
      <c r="AV2" s="344"/>
      <c r="AW2" s="370"/>
      <c r="AX2" s="343"/>
      <c r="AY2" s="343"/>
      <c r="AZ2" s="343"/>
      <c r="BA2" s="343"/>
      <c r="BB2" s="343"/>
      <c r="BC2" s="343"/>
      <c r="BD2" s="344"/>
      <c r="BE2" s="370"/>
      <c r="BF2" s="391"/>
      <c r="BG2" s="343"/>
      <c r="BH2" s="343"/>
      <c r="BI2" s="343"/>
      <c r="BJ2" s="343"/>
      <c r="BK2" s="343"/>
      <c r="BL2" s="344"/>
      <c r="BM2" s="370"/>
      <c r="BN2" s="391"/>
      <c r="BO2" s="343"/>
      <c r="BP2" s="343"/>
      <c r="BQ2" s="343"/>
      <c r="BR2" s="343"/>
      <c r="BS2" s="343"/>
      <c r="BT2" s="344"/>
      <c r="BU2" s="376" t="s">
        <v>24</v>
      </c>
      <c r="BV2" s="377"/>
      <c r="BW2" s="343"/>
      <c r="BX2" s="343"/>
      <c r="BY2" s="343"/>
      <c r="BZ2" s="344"/>
      <c r="CA2" s="376" t="s">
        <v>87</v>
      </c>
      <c r="CB2" s="377"/>
      <c r="CC2" s="343"/>
      <c r="CD2" s="343"/>
      <c r="CE2" s="343"/>
      <c r="CF2" s="344"/>
    </row>
    <row r="3" spans="1:84" s="115" customFormat="1" ht="13.5" thickTop="1">
      <c r="A3" s="387" t="s">
        <v>38</v>
      </c>
      <c r="B3" s="388"/>
      <c r="C3" s="389"/>
      <c r="D3" s="390" t="s">
        <v>71</v>
      </c>
      <c r="E3" s="369"/>
      <c r="F3" s="369"/>
      <c r="G3" s="369"/>
      <c r="H3" s="369"/>
      <c r="I3" s="354"/>
      <c r="J3" s="387" t="s">
        <v>303</v>
      </c>
      <c r="K3" s="388"/>
      <c r="L3" s="389"/>
      <c r="M3" s="387" t="s">
        <v>38</v>
      </c>
      <c r="N3" s="388"/>
      <c r="O3" s="389"/>
      <c r="P3" s="390" t="s">
        <v>71</v>
      </c>
      <c r="Q3" s="369"/>
      <c r="R3" s="369"/>
      <c r="S3" s="369"/>
      <c r="T3" s="369"/>
      <c r="U3" s="354"/>
      <c r="V3" s="387" t="s">
        <v>303</v>
      </c>
      <c r="W3" s="388"/>
      <c r="X3" s="389"/>
      <c r="Y3" s="355" t="s">
        <v>38</v>
      </c>
      <c r="Z3" s="356"/>
      <c r="AA3" s="378" t="s">
        <v>40</v>
      </c>
      <c r="AB3" s="365"/>
      <c r="AC3" s="365"/>
      <c r="AD3" s="366"/>
      <c r="AE3" s="355" t="s">
        <v>818</v>
      </c>
      <c r="AF3" s="356"/>
      <c r="AG3" s="355" t="s">
        <v>38</v>
      </c>
      <c r="AH3" s="356"/>
      <c r="AI3" s="378" t="s">
        <v>40</v>
      </c>
      <c r="AJ3" s="365"/>
      <c r="AK3" s="365"/>
      <c r="AL3" s="366"/>
      <c r="AM3" s="355" t="s">
        <v>818</v>
      </c>
      <c r="AN3" s="356"/>
      <c r="AO3" s="355" t="s">
        <v>38</v>
      </c>
      <c r="AP3" s="356"/>
      <c r="AQ3" s="378" t="s">
        <v>40</v>
      </c>
      <c r="AR3" s="365"/>
      <c r="AS3" s="365"/>
      <c r="AT3" s="366"/>
      <c r="AU3" s="355" t="s">
        <v>818</v>
      </c>
      <c r="AV3" s="356"/>
      <c r="AW3" s="355" t="s">
        <v>38</v>
      </c>
      <c r="AX3" s="356"/>
      <c r="AY3" s="355" t="s">
        <v>40</v>
      </c>
      <c r="AZ3" s="356"/>
      <c r="BA3" s="355" t="s">
        <v>40</v>
      </c>
      <c r="BB3" s="356"/>
      <c r="BC3" s="355" t="s">
        <v>818</v>
      </c>
      <c r="BD3" s="356"/>
      <c r="BE3" s="355" t="s">
        <v>38</v>
      </c>
      <c r="BF3" s="386"/>
      <c r="BG3" s="378" t="s">
        <v>40</v>
      </c>
      <c r="BH3" s="384"/>
      <c r="BI3" s="365"/>
      <c r="BJ3" s="366"/>
      <c r="BK3" s="355" t="s">
        <v>818</v>
      </c>
      <c r="BL3" s="356"/>
      <c r="BM3" s="355" t="s">
        <v>38</v>
      </c>
      <c r="BN3" s="386"/>
      <c r="BO3" s="378" t="s">
        <v>40</v>
      </c>
      <c r="BP3" s="384"/>
      <c r="BQ3" s="365"/>
      <c r="BR3" s="366"/>
      <c r="BS3" s="355" t="s">
        <v>818</v>
      </c>
      <c r="BT3" s="356"/>
      <c r="BU3" s="382" t="s">
        <v>71</v>
      </c>
      <c r="BV3" s="383"/>
      <c r="BW3" s="379" t="s">
        <v>818</v>
      </c>
      <c r="BX3" s="380"/>
      <c r="BY3" s="380"/>
      <c r="BZ3" s="381"/>
      <c r="CA3" s="382" t="s">
        <v>71</v>
      </c>
      <c r="CB3" s="383"/>
      <c r="CC3" s="378" t="s">
        <v>818</v>
      </c>
      <c r="CD3" s="365"/>
      <c r="CE3" s="365"/>
      <c r="CF3" s="366"/>
    </row>
    <row r="4" spans="1:84" s="11" customFormat="1" ht="12.75">
      <c r="A4" s="339" t="s">
        <v>22</v>
      </c>
      <c r="B4" s="349"/>
      <c r="C4" s="350"/>
      <c r="D4" s="353" t="s">
        <v>39</v>
      </c>
      <c r="E4" s="385"/>
      <c r="F4" s="385"/>
      <c r="G4" s="369"/>
      <c r="H4" s="369"/>
      <c r="I4" s="354"/>
      <c r="J4" s="339" t="s">
        <v>39</v>
      </c>
      <c r="K4" s="349"/>
      <c r="L4" s="350"/>
      <c r="M4" s="339" t="s">
        <v>23</v>
      </c>
      <c r="N4" s="349"/>
      <c r="O4" s="350"/>
      <c r="P4" s="353" t="s">
        <v>41</v>
      </c>
      <c r="Q4" s="385"/>
      <c r="R4" s="385"/>
      <c r="S4" s="369"/>
      <c r="T4" s="369"/>
      <c r="U4" s="354"/>
      <c r="V4" s="339" t="s">
        <v>41</v>
      </c>
      <c r="W4" s="349"/>
      <c r="X4" s="350"/>
      <c r="Y4" s="339" t="s">
        <v>22</v>
      </c>
      <c r="Z4" s="340"/>
      <c r="AA4" s="339" t="s">
        <v>39</v>
      </c>
      <c r="AB4" s="340"/>
      <c r="AC4" s="353" t="s">
        <v>39</v>
      </c>
      <c r="AD4" s="354"/>
      <c r="AE4" s="353" t="s">
        <v>39</v>
      </c>
      <c r="AF4" s="354"/>
      <c r="AG4" s="351" t="s">
        <v>23</v>
      </c>
      <c r="AH4" s="352"/>
      <c r="AI4" s="339" t="s">
        <v>41</v>
      </c>
      <c r="AJ4" s="340"/>
      <c r="AK4" s="339" t="s">
        <v>41</v>
      </c>
      <c r="AL4" s="340"/>
      <c r="AM4" s="339" t="s">
        <v>41</v>
      </c>
      <c r="AN4" s="340"/>
      <c r="AO4" s="339" t="s">
        <v>22</v>
      </c>
      <c r="AP4" s="340"/>
      <c r="AQ4" s="353" t="s">
        <v>39</v>
      </c>
      <c r="AR4" s="368"/>
      <c r="AS4" s="369"/>
      <c r="AT4" s="354"/>
      <c r="AU4" s="339" t="s">
        <v>39</v>
      </c>
      <c r="AV4" s="340"/>
      <c r="AW4" s="351" t="s">
        <v>23</v>
      </c>
      <c r="AX4" s="352"/>
      <c r="AY4" s="339" t="s">
        <v>41</v>
      </c>
      <c r="AZ4" s="340"/>
      <c r="BA4" s="339" t="s">
        <v>41</v>
      </c>
      <c r="BB4" s="340"/>
      <c r="BC4" s="339" t="s">
        <v>41</v>
      </c>
      <c r="BD4" s="340"/>
      <c r="BE4" s="339" t="s">
        <v>22</v>
      </c>
      <c r="BF4" s="340"/>
      <c r="BG4" s="353" t="s">
        <v>39</v>
      </c>
      <c r="BH4" s="368"/>
      <c r="BI4" s="369"/>
      <c r="BJ4" s="354"/>
      <c r="BK4" s="353" t="s">
        <v>39</v>
      </c>
      <c r="BL4" s="354"/>
      <c r="BM4" s="351" t="s">
        <v>23</v>
      </c>
      <c r="BN4" s="352"/>
      <c r="BO4" s="353" t="s">
        <v>41</v>
      </c>
      <c r="BP4" s="368"/>
      <c r="BQ4" s="369"/>
      <c r="BR4" s="354"/>
      <c r="BS4" s="339" t="s">
        <v>41</v>
      </c>
      <c r="BT4" s="340"/>
      <c r="BU4" s="339" t="s">
        <v>44</v>
      </c>
      <c r="BV4" s="340"/>
      <c r="BW4" s="371" t="s">
        <v>41</v>
      </c>
      <c r="BX4" s="372"/>
      <c r="BY4" s="371" t="s">
        <v>39</v>
      </c>
      <c r="BZ4" s="372"/>
      <c r="CA4" s="339" t="s">
        <v>44</v>
      </c>
      <c r="CB4" s="340"/>
      <c r="CC4" s="371" t="s">
        <v>41</v>
      </c>
      <c r="CD4" s="372"/>
      <c r="CE4" s="371" t="s">
        <v>39</v>
      </c>
      <c r="CF4" s="372"/>
    </row>
    <row r="5" spans="1:84" s="11" customFormat="1" ht="12.75">
      <c r="A5" s="66" t="s">
        <v>6</v>
      </c>
      <c r="B5" s="67" t="s">
        <v>7</v>
      </c>
      <c r="C5" s="10" t="s">
        <v>0</v>
      </c>
      <c r="D5" s="66" t="s">
        <v>6</v>
      </c>
      <c r="E5" s="67" t="s">
        <v>7</v>
      </c>
      <c r="F5" s="10" t="s">
        <v>0</v>
      </c>
      <c r="G5" s="66" t="s">
        <v>6</v>
      </c>
      <c r="H5" s="67" t="s">
        <v>7</v>
      </c>
      <c r="I5" s="10" t="s">
        <v>0</v>
      </c>
      <c r="J5" s="66" t="s">
        <v>6</v>
      </c>
      <c r="K5" s="67" t="s">
        <v>7</v>
      </c>
      <c r="L5" s="10" t="s">
        <v>0</v>
      </c>
      <c r="M5" s="66" t="s">
        <v>6</v>
      </c>
      <c r="N5" s="67" t="s">
        <v>7</v>
      </c>
      <c r="O5" s="10" t="s">
        <v>0</v>
      </c>
      <c r="P5" s="66" t="s">
        <v>6</v>
      </c>
      <c r="Q5" s="67" t="s">
        <v>7</v>
      </c>
      <c r="R5" s="10" t="s">
        <v>0</v>
      </c>
      <c r="S5" s="66" t="s">
        <v>6</v>
      </c>
      <c r="T5" s="67" t="s">
        <v>7</v>
      </c>
      <c r="U5" s="10" t="s">
        <v>0</v>
      </c>
      <c r="V5" s="66" t="s">
        <v>6</v>
      </c>
      <c r="W5" s="67" t="s">
        <v>7</v>
      </c>
      <c r="X5" s="10" t="s">
        <v>0</v>
      </c>
      <c r="Y5" s="84" t="s">
        <v>31</v>
      </c>
      <c r="Z5" s="10" t="s">
        <v>0</v>
      </c>
      <c r="AA5" s="84" t="s">
        <v>31</v>
      </c>
      <c r="AB5" s="10" t="s">
        <v>0</v>
      </c>
      <c r="AC5" s="84" t="s">
        <v>31</v>
      </c>
      <c r="AD5" s="10" t="s">
        <v>0</v>
      </c>
      <c r="AE5" s="84" t="s">
        <v>31</v>
      </c>
      <c r="AF5" s="10" t="s">
        <v>0</v>
      </c>
      <c r="AG5" s="84" t="s">
        <v>31</v>
      </c>
      <c r="AH5" s="10" t="s">
        <v>0</v>
      </c>
      <c r="AI5" s="84" t="s">
        <v>31</v>
      </c>
      <c r="AJ5" s="10" t="s">
        <v>0</v>
      </c>
      <c r="AK5" s="84" t="s">
        <v>31</v>
      </c>
      <c r="AL5" s="10" t="s">
        <v>0</v>
      </c>
      <c r="AM5" s="84" t="s">
        <v>31</v>
      </c>
      <c r="AN5" s="10" t="s">
        <v>0</v>
      </c>
      <c r="AO5" s="84" t="s">
        <v>31</v>
      </c>
      <c r="AP5" s="10" t="s">
        <v>0</v>
      </c>
      <c r="AQ5" s="84" t="s">
        <v>31</v>
      </c>
      <c r="AR5" s="10" t="s">
        <v>0</v>
      </c>
      <c r="AS5" s="84" t="s">
        <v>31</v>
      </c>
      <c r="AT5" s="10" t="s">
        <v>0</v>
      </c>
      <c r="AU5" s="84" t="s">
        <v>31</v>
      </c>
      <c r="AV5" s="10" t="s">
        <v>0</v>
      </c>
      <c r="AW5" s="84" t="s">
        <v>31</v>
      </c>
      <c r="AX5" s="135" t="s">
        <v>0</v>
      </c>
      <c r="AY5" s="84" t="s">
        <v>31</v>
      </c>
      <c r="AZ5" s="135" t="s">
        <v>0</v>
      </c>
      <c r="BA5" s="84" t="s">
        <v>31</v>
      </c>
      <c r="BB5" s="135" t="s">
        <v>0</v>
      </c>
      <c r="BC5" s="84" t="s">
        <v>31</v>
      </c>
      <c r="BD5" s="135" t="s">
        <v>0</v>
      </c>
      <c r="BE5" s="84" t="s">
        <v>31</v>
      </c>
      <c r="BF5" s="135" t="s">
        <v>0</v>
      </c>
      <c r="BG5" s="84" t="s">
        <v>31</v>
      </c>
      <c r="BH5" s="135" t="s">
        <v>0</v>
      </c>
      <c r="BI5" s="84" t="s">
        <v>31</v>
      </c>
      <c r="BJ5" s="135" t="s">
        <v>0</v>
      </c>
      <c r="BK5" s="84" t="s">
        <v>31</v>
      </c>
      <c r="BL5" s="135" t="s">
        <v>0</v>
      </c>
      <c r="BM5" s="84" t="s">
        <v>31</v>
      </c>
      <c r="BN5" s="135" t="s">
        <v>0</v>
      </c>
      <c r="BO5" s="84" t="s">
        <v>31</v>
      </c>
      <c r="BP5" s="135" t="s">
        <v>0</v>
      </c>
      <c r="BQ5" s="84" t="s">
        <v>31</v>
      </c>
      <c r="BR5" s="135" t="s">
        <v>0</v>
      </c>
      <c r="BS5" s="84" t="s">
        <v>31</v>
      </c>
      <c r="BT5" s="135" t="s">
        <v>0</v>
      </c>
      <c r="BU5" s="84" t="s">
        <v>31</v>
      </c>
      <c r="BV5" s="135" t="s">
        <v>0</v>
      </c>
      <c r="BW5" s="84" t="s">
        <v>31</v>
      </c>
      <c r="BX5" s="135" t="s">
        <v>0</v>
      </c>
      <c r="BY5" s="84" t="s">
        <v>31</v>
      </c>
      <c r="BZ5" s="135" t="s">
        <v>0</v>
      </c>
      <c r="CA5" s="84" t="s">
        <v>31</v>
      </c>
      <c r="CB5" s="135" t="s">
        <v>0</v>
      </c>
      <c r="CC5" s="84" t="s">
        <v>31</v>
      </c>
      <c r="CD5" s="135" t="s">
        <v>0</v>
      </c>
      <c r="CE5" s="84" t="s">
        <v>31</v>
      </c>
      <c r="CF5" s="135" t="s">
        <v>0</v>
      </c>
    </row>
    <row r="6" spans="1:86" ht="12.75" customHeight="1">
      <c r="A6" s="163">
        <v>0.004849537037037037</v>
      </c>
      <c r="B6" s="79">
        <v>0</v>
      </c>
      <c r="C6" s="80">
        <v>0</v>
      </c>
      <c r="D6" s="220">
        <v>0.004849537037037037</v>
      </c>
      <c r="E6" s="221">
        <v>0</v>
      </c>
      <c r="F6" s="222">
        <v>0</v>
      </c>
      <c r="G6" s="164">
        <v>0.005543981481481482</v>
      </c>
      <c r="H6" s="219" t="s">
        <v>302</v>
      </c>
      <c r="I6" s="80">
        <v>0</v>
      </c>
      <c r="J6" s="164">
        <v>0.004155092592592593</v>
      </c>
      <c r="K6" s="219" t="s">
        <v>302</v>
      </c>
      <c r="L6" s="80">
        <v>0</v>
      </c>
      <c r="M6" s="164">
        <v>0.004849537037037037</v>
      </c>
      <c r="N6" s="196">
        <v>0</v>
      </c>
      <c r="O6" s="80">
        <v>0</v>
      </c>
      <c r="P6" s="220">
        <v>0.00693287037037037</v>
      </c>
      <c r="Q6" s="221">
        <v>0</v>
      </c>
      <c r="R6" s="222">
        <v>0</v>
      </c>
      <c r="S6" s="164">
        <v>0.005543981481481482</v>
      </c>
      <c r="T6" s="219" t="s">
        <v>302</v>
      </c>
      <c r="U6" s="80">
        <v>0</v>
      </c>
      <c r="V6" s="164">
        <v>0.00693287037037037</v>
      </c>
      <c r="W6" s="219" t="s">
        <v>302</v>
      </c>
      <c r="X6" s="80">
        <v>0</v>
      </c>
      <c r="Y6" s="92">
        <v>0</v>
      </c>
      <c r="Z6" s="88">
        <v>0</v>
      </c>
      <c r="AA6" s="237">
        <v>0</v>
      </c>
      <c r="AB6" s="238">
        <v>0</v>
      </c>
      <c r="AC6" s="92">
        <v>0</v>
      </c>
      <c r="AD6" s="80">
        <v>0</v>
      </c>
      <c r="AE6" s="92">
        <v>-1</v>
      </c>
      <c r="AF6" s="80">
        <v>0</v>
      </c>
      <c r="AG6" s="118">
        <v>0</v>
      </c>
      <c r="AH6" s="117">
        <v>0</v>
      </c>
      <c r="AI6" s="237">
        <v>0</v>
      </c>
      <c r="AJ6" s="238">
        <v>0</v>
      </c>
      <c r="AK6" s="118">
        <v>0</v>
      </c>
      <c r="AL6" s="80">
        <v>0</v>
      </c>
      <c r="AM6" s="118">
        <v>0</v>
      </c>
      <c r="AN6" s="80">
        <v>0</v>
      </c>
      <c r="AO6" s="93">
        <v>-2</v>
      </c>
      <c r="AP6" s="88">
        <v>0</v>
      </c>
      <c r="AQ6" s="273">
        <v>-1</v>
      </c>
      <c r="AR6" s="238">
        <v>0</v>
      </c>
      <c r="AS6" s="235">
        <v>-2</v>
      </c>
      <c r="AT6" s="80">
        <v>0</v>
      </c>
      <c r="AU6" s="235">
        <v>-1</v>
      </c>
      <c r="AV6" s="80">
        <v>0</v>
      </c>
      <c r="AW6" s="93">
        <v>-3</v>
      </c>
      <c r="AX6" s="80">
        <v>0</v>
      </c>
      <c r="AY6" s="262">
        <v>-2</v>
      </c>
      <c r="AZ6" s="222">
        <v>0</v>
      </c>
      <c r="BA6" s="235">
        <v>-3</v>
      </c>
      <c r="BB6" s="80">
        <v>0</v>
      </c>
      <c r="BC6" s="235">
        <v>-1</v>
      </c>
      <c r="BD6" s="80">
        <v>0</v>
      </c>
      <c r="BE6" s="93">
        <v>0</v>
      </c>
      <c r="BF6" s="88">
        <v>0</v>
      </c>
      <c r="BG6" s="273">
        <v>0</v>
      </c>
      <c r="BH6" s="238">
        <v>0</v>
      </c>
      <c r="BI6" s="235">
        <v>13</v>
      </c>
      <c r="BJ6" s="80">
        <v>0</v>
      </c>
      <c r="BK6" s="253">
        <v>15</v>
      </c>
      <c r="BL6" s="80">
        <v>0</v>
      </c>
      <c r="BM6" s="93">
        <v>0</v>
      </c>
      <c r="BN6" s="80">
        <v>0</v>
      </c>
      <c r="BO6" s="262">
        <v>0</v>
      </c>
      <c r="BP6" s="222">
        <v>0</v>
      </c>
      <c r="BQ6" s="234">
        <v>15</v>
      </c>
      <c r="BR6" s="80">
        <v>0</v>
      </c>
      <c r="BS6" s="235">
        <v>18</v>
      </c>
      <c r="BT6" s="80">
        <v>0</v>
      </c>
      <c r="BU6" s="118">
        <v>11</v>
      </c>
      <c r="BV6" s="80">
        <v>0</v>
      </c>
      <c r="BW6" s="233">
        <v>10</v>
      </c>
      <c r="BX6" s="80">
        <v>0</v>
      </c>
      <c r="BY6" s="232">
        <v>11</v>
      </c>
      <c r="BZ6" s="80">
        <v>0</v>
      </c>
      <c r="CA6" s="235">
        <v>8</v>
      </c>
      <c r="CB6" s="80">
        <v>0</v>
      </c>
      <c r="CC6" s="233">
        <v>7</v>
      </c>
      <c r="CD6" s="80">
        <v>0</v>
      </c>
      <c r="CE6" s="233">
        <v>7</v>
      </c>
      <c r="CF6" s="80">
        <v>0</v>
      </c>
      <c r="CH6" s="11"/>
    </row>
    <row r="7" spans="1:84" ht="12.75" customHeight="1">
      <c r="A7" s="198">
        <v>0.006944444444444444</v>
      </c>
      <c r="B7" s="196">
        <v>0.004861111111111111</v>
      </c>
      <c r="C7" s="80">
        <v>100</v>
      </c>
      <c r="D7" s="223">
        <v>0.005555555555555556</v>
      </c>
      <c r="E7" s="221">
        <v>0.004861111111111111</v>
      </c>
      <c r="F7" s="222">
        <v>100</v>
      </c>
      <c r="G7" s="218" t="s">
        <v>100</v>
      </c>
      <c r="H7" s="219" t="s">
        <v>100</v>
      </c>
      <c r="I7" s="80">
        <v>100</v>
      </c>
      <c r="J7" s="217" t="s">
        <v>304</v>
      </c>
      <c r="K7" s="219" t="s">
        <v>304</v>
      </c>
      <c r="L7" s="80">
        <v>100</v>
      </c>
      <c r="M7" s="198">
        <v>0.0061342592592592594</v>
      </c>
      <c r="N7" s="196">
        <v>0.004861111111111111</v>
      </c>
      <c r="O7" s="80">
        <v>100</v>
      </c>
      <c r="P7" s="284">
        <v>0.008333333333333333</v>
      </c>
      <c r="Q7" s="221">
        <v>0.006944444444444444</v>
      </c>
      <c r="R7" s="222">
        <v>100</v>
      </c>
      <c r="S7" s="217" t="s">
        <v>310</v>
      </c>
      <c r="T7" s="219" t="s">
        <v>310</v>
      </c>
      <c r="U7" s="80">
        <v>100</v>
      </c>
      <c r="V7" s="217" t="s">
        <v>112</v>
      </c>
      <c r="W7" s="219" t="s">
        <v>112</v>
      </c>
      <c r="X7" s="80">
        <v>100</v>
      </c>
      <c r="Y7" s="93">
        <v>2</v>
      </c>
      <c r="Z7" s="88">
        <v>1</v>
      </c>
      <c r="AA7" s="239">
        <v>4</v>
      </c>
      <c r="AB7" s="238">
        <v>1</v>
      </c>
      <c r="AC7" s="233">
        <v>1</v>
      </c>
      <c r="AD7" s="80">
        <v>3</v>
      </c>
      <c r="AE7" s="234">
        <v>0</v>
      </c>
      <c r="AF7" s="80">
        <v>1</v>
      </c>
      <c r="AG7" s="121">
        <v>1</v>
      </c>
      <c r="AH7" s="80">
        <v>4</v>
      </c>
      <c r="AI7" s="239">
        <v>2</v>
      </c>
      <c r="AJ7" s="238">
        <v>1</v>
      </c>
      <c r="AK7" s="235">
        <v>1</v>
      </c>
      <c r="AL7" s="80">
        <v>9</v>
      </c>
      <c r="AM7" s="234">
        <v>1</v>
      </c>
      <c r="AN7" s="80">
        <v>2</v>
      </c>
      <c r="AO7" s="93">
        <v>-1</v>
      </c>
      <c r="AP7" s="80">
        <v>1</v>
      </c>
      <c r="AQ7" s="239">
        <v>0</v>
      </c>
      <c r="AR7" s="238">
        <v>1</v>
      </c>
      <c r="AS7" s="235">
        <v>-1</v>
      </c>
      <c r="AT7" s="80">
        <v>1</v>
      </c>
      <c r="AU7" s="235">
        <v>0</v>
      </c>
      <c r="AV7" s="80">
        <v>1</v>
      </c>
      <c r="AW7" s="93">
        <v>-2</v>
      </c>
      <c r="AX7" s="80">
        <v>1</v>
      </c>
      <c r="AY7" s="263">
        <v>-1</v>
      </c>
      <c r="AZ7" s="222">
        <v>1</v>
      </c>
      <c r="BA7" s="235">
        <v>-2</v>
      </c>
      <c r="BB7" s="80">
        <v>1</v>
      </c>
      <c r="BC7" s="235">
        <v>0</v>
      </c>
      <c r="BD7" s="80">
        <v>1</v>
      </c>
      <c r="BE7" s="93">
        <v>14</v>
      </c>
      <c r="BF7" s="80">
        <v>1</v>
      </c>
      <c r="BG7" s="239">
        <v>16</v>
      </c>
      <c r="BH7" s="238">
        <v>1</v>
      </c>
      <c r="BI7" s="235">
        <v>14</v>
      </c>
      <c r="BJ7" s="80">
        <v>1</v>
      </c>
      <c r="BK7" s="235">
        <v>16</v>
      </c>
      <c r="BL7" s="80">
        <v>1</v>
      </c>
      <c r="BM7" s="93">
        <v>18</v>
      </c>
      <c r="BN7" s="80">
        <v>1</v>
      </c>
      <c r="BO7" s="263">
        <v>19</v>
      </c>
      <c r="BP7" s="222">
        <v>1</v>
      </c>
      <c r="BQ7" s="234">
        <v>16</v>
      </c>
      <c r="BR7" s="80">
        <v>1</v>
      </c>
      <c r="BS7" s="235">
        <v>19</v>
      </c>
      <c r="BT7" s="80">
        <v>1</v>
      </c>
      <c r="BU7" s="232">
        <v>12</v>
      </c>
      <c r="BV7" s="80">
        <v>1</v>
      </c>
      <c r="BW7" s="233">
        <v>11</v>
      </c>
      <c r="BX7" s="80">
        <v>3</v>
      </c>
      <c r="BY7" s="232">
        <v>12</v>
      </c>
      <c r="BZ7" s="80">
        <v>1</v>
      </c>
      <c r="CA7" s="235">
        <v>9</v>
      </c>
      <c r="CB7" s="80">
        <v>1</v>
      </c>
      <c r="CC7" s="233">
        <v>8</v>
      </c>
      <c r="CD7" s="80">
        <v>3</v>
      </c>
      <c r="CE7" s="233">
        <v>8</v>
      </c>
      <c r="CF7" s="80">
        <v>3</v>
      </c>
    </row>
    <row r="8" spans="1:84" ht="12.75" customHeight="1">
      <c r="A8" s="199">
        <v>0.007037037037037037</v>
      </c>
      <c r="B8" s="196">
        <v>0.0069560185185185185</v>
      </c>
      <c r="C8" s="80">
        <v>99</v>
      </c>
      <c r="D8" s="221">
        <v>0.005636574074074074</v>
      </c>
      <c r="E8" s="221">
        <v>0.00556712962962963</v>
      </c>
      <c r="F8" s="222">
        <v>99</v>
      </c>
      <c r="G8" s="217" t="s">
        <v>101</v>
      </c>
      <c r="H8" s="219" t="s">
        <v>200</v>
      </c>
      <c r="I8" s="80">
        <v>99</v>
      </c>
      <c r="J8" s="217" t="s">
        <v>305</v>
      </c>
      <c r="K8" s="219" t="s">
        <v>398</v>
      </c>
      <c r="L8" s="80">
        <v>99</v>
      </c>
      <c r="M8" s="192">
        <v>0.00619212962962963</v>
      </c>
      <c r="N8" s="196">
        <v>0.006145833333333333</v>
      </c>
      <c r="O8" s="80">
        <v>99</v>
      </c>
      <c r="P8" s="220">
        <v>0.008449074074074074</v>
      </c>
      <c r="Q8" s="221">
        <v>0.008344907407407409</v>
      </c>
      <c r="R8" s="222">
        <v>99</v>
      </c>
      <c r="S8" s="217" t="s">
        <v>491</v>
      </c>
      <c r="T8" s="219" t="s">
        <v>566</v>
      </c>
      <c r="U8" s="80">
        <v>99</v>
      </c>
      <c r="V8" s="217" t="s">
        <v>326</v>
      </c>
      <c r="W8" s="219" t="s">
        <v>213</v>
      </c>
      <c r="X8" s="80">
        <v>99</v>
      </c>
      <c r="Y8" s="93">
        <v>3</v>
      </c>
      <c r="Z8" s="88">
        <v>4</v>
      </c>
      <c r="AA8" s="239">
        <v>5</v>
      </c>
      <c r="AB8" s="238">
        <v>4</v>
      </c>
      <c r="AC8" s="232">
        <v>2</v>
      </c>
      <c r="AD8" s="80">
        <v>6</v>
      </c>
      <c r="AE8" s="235">
        <v>1</v>
      </c>
      <c r="AF8" s="80">
        <v>8</v>
      </c>
      <c r="AG8" s="121">
        <v>2</v>
      </c>
      <c r="AH8" s="80">
        <v>8</v>
      </c>
      <c r="AI8" s="239">
        <v>3</v>
      </c>
      <c r="AJ8" s="238">
        <v>4</v>
      </c>
      <c r="AK8" s="235">
        <v>2</v>
      </c>
      <c r="AL8" s="80">
        <v>13</v>
      </c>
      <c r="AM8" s="235">
        <v>2</v>
      </c>
      <c r="AN8" s="80">
        <v>5</v>
      </c>
      <c r="AO8" s="93">
        <v>0</v>
      </c>
      <c r="AP8" s="80">
        <v>3</v>
      </c>
      <c r="AQ8" s="239">
        <v>1</v>
      </c>
      <c r="AR8" s="238">
        <v>3</v>
      </c>
      <c r="AS8" s="235">
        <v>0</v>
      </c>
      <c r="AT8" s="80">
        <v>3</v>
      </c>
      <c r="AU8" s="235">
        <v>1</v>
      </c>
      <c r="AV8" s="80">
        <v>3</v>
      </c>
      <c r="AW8" s="93">
        <v>-1</v>
      </c>
      <c r="AX8" s="80">
        <v>3</v>
      </c>
      <c r="AY8" s="263">
        <v>0</v>
      </c>
      <c r="AZ8" s="222">
        <v>3</v>
      </c>
      <c r="BA8" s="235">
        <v>-1</v>
      </c>
      <c r="BB8" s="80">
        <v>3</v>
      </c>
      <c r="BC8" s="235">
        <v>1</v>
      </c>
      <c r="BD8" s="80">
        <v>3</v>
      </c>
      <c r="BE8" s="93">
        <v>15</v>
      </c>
      <c r="BF8" s="80">
        <v>2</v>
      </c>
      <c r="BG8" s="239">
        <v>17</v>
      </c>
      <c r="BH8" s="238">
        <v>2</v>
      </c>
      <c r="BI8" s="235">
        <v>15</v>
      </c>
      <c r="BJ8" s="80">
        <v>2</v>
      </c>
      <c r="BK8" s="235">
        <v>17</v>
      </c>
      <c r="BL8" s="80">
        <v>2</v>
      </c>
      <c r="BM8" s="93">
        <v>19</v>
      </c>
      <c r="BN8" s="80">
        <v>2</v>
      </c>
      <c r="BO8" s="263">
        <v>20</v>
      </c>
      <c r="BP8" s="222">
        <v>2</v>
      </c>
      <c r="BQ8" s="234">
        <v>17</v>
      </c>
      <c r="BR8" s="80">
        <v>2</v>
      </c>
      <c r="BS8" s="235">
        <v>20</v>
      </c>
      <c r="BT8" s="80">
        <v>2</v>
      </c>
      <c r="BU8" s="232">
        <v>13</v>
      </c>
      <c r="BV8" s="80">
        <v>4</v>
      </c>
      <c r="BW8" s="232">
        <v>12</v>
      </c>
      <c r="BX8" s="80">
        <v>6</v>
      </c>
      <c r="BY8" s="232">
        <v>13</v>
      </c>
      <c r="BZ8" s="80">
        <v>4</v>
      </c>
      <c r="CA8" s="235">
        <v>10</v>
      </c>
      <c r="CB8" s="80">
        <v>4</v>
      </c>
      <c r="CC8" s="232">
        <v>9</v>
      </c>
      <c r="CD8" s="80">
        <v>6</v>
      </c>
      <c r="CE8" s="232">
        <v>9</v>
      </c>
      <c r="CF8" s="80">
        <v>6</v>
      </c>
    </row>
    <row r="9" spans="1:84" ht="12.75" customHeight="1">
      <c r="A9" s="199">
        <v>0.007141203703703704</v>
      </c>
      <c r="B9" s="196">
        <v>0.0070486111111111105</v>
      </c>
      <c r="C9" s="80">
        <v>98</v>
      </c>
      <c r="D9" s="221">
        <v>0.005729166666666667</v>
      </c>
      <c r="E9" s="221">
        <v>0.005648148148148148</v>
      </c>
      <c r="F9" s="222">
        <v>98</v>
      </c>
      <c r="G9" s="217" t="s">
        <v>102</v>
      </c>
      <c r="H9" s="219" t="s">
        <v>201</v>
      </c>
      <c r="I9" s="80">
        <v>98</v>
      </c>
      <c r="J9" s="217" t="s">
        <v>306</v>
      </c>
      <c r="K9" s="219" t="s">
        <v>399</v>
      </c>
      <c r="L9" s="80">
        <v>98</v>
      </c>
      <c r="M9" s="192">
        <v>0.00625</v>
      </c>
      <c r="N9" s="196">
        <v>0.006203703703703704</v>
      </c>
      <c r="O9" s="80">
        <v>98</v>
      </c>
      <c r="P9" s="220">
        <v>0.008564814814814815</v>
      </c>
      <c r="Q9" s="221">
        <v>0.00846064814814815</v>
      </c>
      <c r="R9" s="222">
        <v>98</v>
      </c>
      <c r="S9" s="217" t="s">
        <v>492</v>
      </c>
      <c r="T9" s="219" t="s">
        <v>567</v>
      </c>
      <c r="U9" s="80">
        <v>98</v>
      </c>
      <c r="V9" s="217" t="s">
        <v>511</v>
      </c>
      <c r="W9" s="219" t="s">
        <v>419</v>
      </c>
      <c r="X9" s="80">
        <v>98</v>
      </c>
      <c r="Y9" s="93">
        <v>4</v>
      </c>
      <c r="Z9" s="88">
        <v>8</v>
      </c>
      <c r="AA9" s="239">
        <v>6</v>
      </c>
      <c r="AB9" s="238">
        <v>8</v>
      </c>
      <c r="AC9" s="232">
        <v>3</v>
      </c>
      <c r="AD9" s="80">
        <v>9</v>
      </c>
      <c r="AE9" s="235">
        <v>4</v>
      </c>
      <c r="AF9" s="80">
        <v>9</v>
      </c>
      <c r="AG9" s="121">
        <v>3</v>
      </c>
      <c r="AH9" s="80">
        <v>12</v>
      </c>
      <c r="AI9" s="239">
        <v>4</v>
      </c>
      <c r="AJ9" s="238">
        <v>7</v>
      </c>
      <c r="AK9" s="235">
        <v>3</v>
      </c>
      <c r="AL9" s="80">
        <v>17</v>
      </c>
      <c r="AM9" s="235">
        <v>3</v>
      </c>
      <c r="AN9" s="80">
        <v>8</v>
      </c>
      <c r="AO9" s="93">
        <v>1</v>
      </c>
      <c r="AP9" s="80">
        <v>7</v>
      </c>
      <c r="AQ9" s="239">
        <v>2</v>
      </c>
      <c r="AR9" s="238">
        <v>6</v>
      </c>
      <c r="AS9" s="235">
        <v>1</v>
      </c>
      <c r="AT9" s="80">
        <v>7</v>
      </c>
      <c r="AU9" s="235">
        <v>2</v>
      </c>
      <c r="AV9" s="80">
        <v>6</v>
      </c>
      <c r="AW9" s="93">
        <v>0</v>
      </c>
      <c r="AX9" s="80">
        <v>7</v>
      </c>
      <c r="AY9" s="263">
        <v>1</v>
      </c>
      <c r="AZ9" s="222">
        <v>7</v>
      </c>
      <c r="BA9" s="235">
        <v>0</v>
      </c>
      <c r="BB9" s="80">
        <v>7</v>
      </c>
      <c r="BC9" s="235">
        <v>2</v>
      </c>
      <c r="BD9" s="80">
        <v>7</v>
      </c>
      <c r="BE9" s="93">
        <v>16</v>
      </c>
      <c r="BF9" s="80">
        <v>3</v>
      </c>
      <c r="BG9" s="239">
        <v>18</v>
      </c>
      <c r="BH9" s="238">
        <v>3</v>
      </c>
      <c r="BI9" s="235">
        <v>16</v>
      </c>
      <c r="BJ9" s="80">
        <v>3</v>
      </c>
      <c r="BK9" s="235">
        <v>18</v>
      </c>
      <c r="BL9" s="80">
        <v>3</v>
      </c>
      <c r="BM9" s="93">
        <v>20</v>
      </c>
      <c r="BN9" s="80">
        <v>3</v>
      </c>
      <c r="BO9" s="263">
        <v>21</v>
      </c>
      <c r="BP9" s="222">
        <v>3</v>
      </c>
      <c r="BQ9" s="235">
        <v>18</v>
      </c>
      <c r="BR9" s="80">
        <v>3</v>
      </c>
      <c r="BS9" s="235">
        <v>21</v>
      </c>
      <c r="BT9" s="80">
        <v>3</v>
      </c>
      <c r="BU9" s="232">
        <v>14</v>
      </c>
      <c r="BV9" s="80">
        <v>8</v>
      </c>
      <c r="BW9" s="232">
        <v>13</v>
      </c>
      <c r="BX9" s="80">
        <v>9</v>
      </c>
      <c r="BY9" s="232">
        <v>14</v>
      </c>
      <c r="BZ9" s="80">
        <v>8</v>
      </c>
      <c r="CA9" s="235">
        <v>11</v>
      </c>
      <c r="CB9" s="80">
        <v>8</v>
      </c>
      <c r="CC9" s="232">
        <v>10</v>
      </c>
      <c r="CD9" s="80">
        <v>9</v>
      </c>
      <c r="CE9" s="232">
        <v>10</v>
      </c>
      <c r="CF9" s="80">
        <v>9</v>
      </c>
    </row>
    <row r="10" spans="1:84" ht="12.75" customHeight="1">
      <c r="A10" s="199">
        <v>0.007245370370370371</v>
      </c>
      <c r="B10" s="196">
        <v>0.007152777777777779</v>
      </c>
      <c r="C10" s="80">
        <v>97</v>
      </c>
      <c r="D10" s="221">
        <v>0.005821759259259259</v>
      </c>
      <c r="E10" s="221">
        <v>0.005740740740740742</v>
      </c>
      <c r="F10" s="222">
        <v>97</v>
      </c>
      <c r="G10" s="217" t="s">
        <v>103</v>
      </c>
      <c r="H10" s="219" t="s">
        <v>202</v>
      </c>
      <c r="I10" s="80">
        <v>97</v>
      </c>
      <c r="J10" s="217" t="s">
        <v>307</v>
      </c>
      <c r="K10" s="219" t="s">
        <v>400</v>
      </c>
      <c r="L10" s="80">
        <v>97</v>
      </c>
      <c r="M10" s="192">
        <v>0.006307870370370371</v>
      </c>
      <c r="N10" s="196">
        <v>0.006261574074074075</v>
      </c>
      <c r="O10" s="80">
        <v>97</v>
      </c>
      <c r="P10" s="220">
        <v>0.008692129629629631</v>
      </c>
      <c r="Q10" s="221">
        <v>0.008576388888888889</v>
      </c>
      <c r="R10" s="222">
        <v>97</v>
      </c>
      <c r="S10" s="217" t="s">
        <v>493</v>
      </c>
      <c r="T10" s="219" t="s">
        <v>568</v>
      </c>
      <c r="U10" s="80">
        <v>97</v>
      </c>
      <c r="V10" s="217" t="s">
        <v>642</v>
      </c>
      <c r="W10" s="219" t="s">
        <v>587</v>
      </c>
      <c r="X10" s="80">
        <v>97</v>
      </c>
      <c r="Y10" s="93">
        <v>5</v>
      </c>
      <c r="Z10" s="88">
        <v>12</v>
      </c>
      <c r="AA10" s="239">
        <v>7</v>
      </c>
      <c r="AB10" s="238">
        <v>12</v>
      </c>
      <c r="AC10" s="232">
        <v>4</v>
      </c>
      <c r="AD10" s="80">
        <v>13</v>
      </c>
      <c r="AE10" s="235">
        <v>5</v>
      </c>
      <c r="AF10" s="80">
        <v>13</v>
      </c>
      <c r="AG10" s="121">
        <v>4</v>
      </c>
      <c r="AH10" s="80">
        <v>16</v>
      </c>
      <c r="AI10" s="239">
        <v>5</v>
      </c>
      <c r="AJ10" s="238">
        <v>10</v>
      </c>
      <c r="AK10" s="235">
        <v>4</v>
      </c>
      <c r="AL10" s="80">
        <v>21</v>
      </c>
      <c r="AM10" s="235">
        <v>4</v>
      </c>
      <c r="AN10" s="80">
        <v>11</v>
      </c>
      <c r="AO10" s="93">
        <v>2</v>
      </c>
      <c r="AP10" s="80">
        <v>11</v>
      </c>
      <c r="AQ10" s="239">
        <v>3</v>
      </c>
      <c r="AR10" s="238">
        <v>9</v>
      </c>
      <c r="AS10" s="235">
        <v>2</v>
      </c>
      <c r="AT10" s="80">
        <v>11</v>
      </c>
      <c r="AU10" s="235">
        <v>3</v>
      </c>
      <c r="AV10" s="80">
        <v>9</v>
      </c>
      <c r="AW10" s="93">
        <v>1</v>
      </c>
      <c r="AX10" s="80">
        <v>11</v>
      </c>
      <c r="AY10" s="263">
        <v>2</v>
      </c>
      <c r="AZ10" s="222">
        <v>11</v>
      </c>
      <c r="BA10" s="235">
        <v>1</v>
      </c>
      <c r="BB10" s="80">
        <v>11</v>
      </c>
      <c r="BC10" s="235">
        <v>3</v>
      </c>
      <c r="BD10" s="80">
        <v>11</v>
      </c>
      <c r="BE10" s="93">
        <v>17</v>
      </c>
      <c r="BF10" s="80">
        <v>4</v>
      </c>
      <c r="BG10" s="239">
        <v>19</v>
      </c>
      <c r="BH10" s="238">
        <v>4</v>
      </c>
      <c r="BI10" s="235">
        <v>17</v>
      </c>
      <c r="BJ10" s="80">
        <v>4</v>
      </c>
      <c r="BK10" s="235">
        <v>19</v>
      </c>
      <c r="BL10" s="80">
        <v>4</v>
      </c>
      <c r="BM10" s="93">
        <v>21</v>
      </c>
      <c r="BN10" s="80">
        <v>4</v>
      </c>
      <c r="BO10" s="263">
        <v>22</v>
      </c>
      <c r="BP10" s="222">
        <v>4</v>
      </c>
      <c r="BQ10" s="235">
        <v>19</v>
      </c>
      <c r="BR10" s="80">
        <v>4</v>
      </c>
      <c r="BS10" s="235">
        <v>22</v>
      </c>
      <c r="BT10" s="80">
        <v>4</v>
      </c>
      <c r="BU10" s="232">
        <v>15</v>
      </c>
      <c r="BV10" s="80">
        <v>12</v>
      </c>
      <c r="BW10" s="232">
        <v>14</v>
      </c>
      <c r="BX10" s="80">
        <v>13</v>
      </c>
      <c r="BY10" s="232">
        <v>15</v>
      </c>
      <c r="BZ10" s="80">
        <v>12</v>
      </c>
      <c r="CA10" s="235">
        <v>12</v>
      </c>
      <c r="CB10" s="80">
        <v>12</v>
      </c>
      <c r="CC10" s="232">
        <v>11</v>
      </c>
      <c r="CD10" s="80">
        <v>13</v>
      </c>
      <c r="CE10" s="232">
        <v>11</v>
      </c>
      <c r="CF10" s="80">
        <v>13</v>
      </c>
    </row>
    <row r="11" spans="1:84" ht="12.75" customHeight="1">
      <c r="A11" s="199">
        <v>0.007349537037037037</v>
      </c>
      <c r="B11" s="196">
        <v>0.007256944444444444</v>
      </c>
      <c r="C11" s="80">
        <v>96</v>
      </c>
      <c r="D11" s="221">
        <v>0.005925925925925926</v>
      </c>
      <c r="E11" s="221">
        <v>0.005833333333333334</v>
      </c>
      <c r="F11" s="222">
        <v>96</v>
      </c>
      <c r="G11" s="217" t="s">
        <v>104</v>
      </c>
      <c r="H11" s="219" t="s">
        <v>203</v>
      </c>
      <c r="I11" s="80">
        <v>96</v>
      </c>
      <c r="J11" s="217" t="s">
        <v>308</v>
      </c>
      <c r="K11" s="219" t="s">
        <v>401</v>
      </c>
      <c r="L11" s="80">
        <v>96</v>
      </c>
      <c r="M11" s="192">
        <v>0.006377314814814815</v>
      </c>
      <c r="N11" s="196">
        <v>0.006319444444444444</v>
      </c>
      <c r="O11" s="80">
        <v>96</v>
      </c>
      <c r="P11" s="220">
        <v>0.008819444444444444</v>
      </c>
      <c r="Q11" s="221">
        <v>0.008703703703703703</v>
      </c>
      <c r="R11" s="222">
        <v>96</v>
      </c>
      <c r="S11" s="217" t="s">
        <v>494</v>
      </c>
      <c r="T11" s="219" t="s">
        <v>569</v>
      </c>
      <c r="U11" s="80">
        <v>96</v>
      </c>
      <c r="V11" s="217" t="s">
        <v>643</v>
      </c>
      <c r="W11" s="219" t="s">
        <v>730</v>
      </c>
      <c r="X11" s="80">
        <v>96</v>
      </c>
      <c r="Y11" s="93">
        <v>6</v>
      </c>
      <c r="Z11" s="88">
        <v>16</v>
      </c>
      <c r="AA11" s="239">
        <v>8</v>
      </c>
      <c r="AB11" s="238">
        <v>16</v>
      </c>
      <c r="AC11" s="232">
        <v>5</v>
      </c>
      <c r="AD11" s="80">
        <v>17</v>
      </c>
      <c r="AE11" s="235">
        <v>6</v>
      </c>
      <c r="AF11" s="80">
        <v>17</v>
      </c>
      <c r="AG11" s="121">
        <v>5</v>
      </c>
      <c r="AH11" s="80">
        <v>20</v>
      </c>
      <c r="AI11" s="239">
        <v>6</v>
      </c>
      <c r="AJ11" s="238">
        <v>13</v>
      </c>
      <c r="AK11" s="235">
        <v>5</v>
      </c>
      <c r="AL11" s="80">
        <v>25</v>
      </c>
      <c r="AM11" s="235">
        <v>5</v>
      </c>
      <c r="AN11" s="80">
        <v>14</v>
      </c>
      <c r="AO11" s="93">
        <v>3</v>
      </c>
      <c r="AP11" s="80">
        <v>15</v>
      </c>
      <c r="AQ11" s="239">
        <v>4</v>
      </c>
      <c r="AR11" s="238">
        <v>13</v>
      </c>
      <c r="AS11" s="235">
        <v>3</v>
      </c>
      <c r="AT11" s="80">
        <v>15</v>
      </c>
      <c r="AU11" s="235">
        <v>4</v>
      </c>
      <c r="AV11" s="80">
        <v>13</v>
      </c>
      <c r="AW11" s="93">
        <v>2</v>
      </c>
      <c r="AX11" s="80">
        <v>15</v>
      </c>
      <c r="AY11" s="263">
        <v>3</v>
      </c>
      <c r="AZ11" s="222">
        <v>15</v>
      </c>
      <c r="BA11" s="235">
        <v>2</v>
      </c>
      <c r="BB11" s="80">
        <v>15</v>
      </c>
      <c r="BC11" s="235">
        <v>4</v>
      </c>
      <c r="BD11" s="80">
        <v>15</v>
      </c>
      <c r="BE11" s="93">
        <v>18</v>
      </c>
      <c r="BF11" s="80">
        <v>5</v>
      </c>
      <c r="BG11" s="239">
        <v>20</v>
      </c>
      <c r="BH11" s="238">
        <v>5</v>
      </c>
      <c r="BI11" s="235">
        <v>18</v>
      </c>
      <c r="BJ11" s="80">
        <v>5</v>
      </c>
      <c r="BK11" s="235">
        <v>20</v>
      </c>
      <c r="BL11" s="80">
        <v>5</v>
      </c>
      <c r="BM11" s="93">
        <v>22</v>
      </c>
      <c r="BN11" s="80">
        <v>5</v>
      </c>
      <c r="BO11" s="263">
        <v>23</v>
      </c>
      <c r="BP11" s="222">
        <v>5</v>
      </c>
      <c r="BQ11" s="235">
        <v>20</v>
      </c>
      <c r="BR11" s="80">
        <v>5</v>
      </c>
      <c r="BS11" s="235">
        <v>23</v>
      </c>
      <c r="BT11" s="80">
        <v>5</v>
      </c>
      <c r="BU11" s="232">
        <v>16</v>
      </c>
      <c r="BV11" s="80">
        <v>16</v>
      </c>
      <c r="BW11" s="232">
        <v>15</v>
      </c>
      <c r="BX11" s="80">
        <v>17</v>
      </c>
      <c r="BY11" s="232">
        <v>16</v>
      </c>
      <c r="BZ11" s="80">
        <v>16</v>
      </c>
      <c r="CA11" s="235">
        <v>13</v>
      </c>
      <c r="CB11" s="80">
        <v>16</v>
      </c>
      <c r="CC11" s="232">
        <v>12</v>
      </c>
      <c r="CD11" s="80">
        <v>17</v>
      </c>
      <c r="CE11" s="232">
        <v>12</v>
      </c>
      <c r="CF11" s="80">
        <v>17</v>
      </c>
    </row>
    <row r="12" spans="1:84" ht="12.75" customHeight="1">
      <c r="A12" s="199">
        <v>0.007465277777777778</v>
      </c>
      <c r="B12" s="196">
        <v>0.007361111111111111</v>
      </c>
      <c r="C12" s="80">
        <v>95</v>
      </c>
      <c r="D12" s="221">
        <v>0.006030092592592593</v>
      </c>
      <c r="E12" s="221">
        <v>0.0059375</v>
      </c>
      <c r="F12" s="222">
        <v>95</v>
      </c>
      <c r="G12" s="217" t="s">
        <v>105</v>
      </c>
      <c r="H12" s="219" t="s">
        <v>204</v>
      </c>
      <c r="I12" s="80">
        <v>95</v>
      </c>
      <c r="J12" s="217" t="s">
        <v>309</v>
      </c>
      <c r="K12" s="219" t="s">
        <v>402</v>
      </c>
      <c r="L12" s="80">
        <v>95</v>
      </c>
      <c r="M12" s="192">
        <v>0.00644675925925926</v>
      </c>
      <c r="N12" s="196">
        <v>0.006388888888888888</v>
      </c>
      <c r="O12" s="80">
        <v>95</v>
      </c>
      <c r="P12" s="220">
        <v>0.008958333333333334</v>
      </c>
      <c r="Q12" s="221">
        <v>0.008831018518518518</v>
      </c>
      <c r="R12" s="222">
        <v>95</v>
      </c>
      <c r="S12" s="217" t="s">
        <v>495</v>
      </c>
      <c r="T12" s="219" t="s">
        <v>570</v>
      </c>
      <c r="U12" s="80">
        <v>95</v>
      </c>
      <c r="V12" s="217" t="s">
        <v>644</v>
      </c>
      <c r="W12" s="219" t="s">
        <v>731</v>
      </c>
      <c r="X12" s="80">
        <v>95</v>
      </c>
      <c r="Y12" s="93">
        <v>7</v>
      </c>
      <c r="Z12" s="88">
        <v>20</v>
      </c>
      <c r="AA12" s="239">
        <v>9</v>
      </c>
      <c r="AB12" s="238">
        <v>20</v>
      </c>
      <c r="AC12" s="232">
        <v>6</v>
      </c>
      <c r="AD12" s="80">
        <v>21</v>
      </c>
      <c r="AE12" s="235">
        <v>7</v>
      </c>
      <c r="AF12" s="80">
        <v>21</v>
      </c>
      <c r="AG12" s="122">
        <v>6</v>
      </c>
      <c r="AH12" s="80">
        <v>25</v>
      </c>
      <c r="AI12" s="239">
        <v>7</v>
      </c>
      <c r="AJ12" s="238">
        <v>17</v>
      </c>
      <c r="AK12" s="235">
        <v>6</v>
      </c>
      <c r="AL12" s="80">
        <v>29</v>
      </c>
      <c r="AM12" s="235">
        <v>6</v>
      </c>
      <c r="AN12" s="80">
        <v>17</v>
      </c>
      <c r="AO12" s="93">
        <v>4</v>
      </c>
      <c r="AP12" s="80">
        <v>19</v>
      </c>
      <c r="AQ12" s="239">
        <v>5</v>
      </c>
      <c r="AR12" s="238">
        <v>17</v>
      </c>
      <c r="AS12" s="235">
        <v>4</v>
      </c>
      <c r="AT12" s="80">
        <v>19</v>
      </c>
      <c r="AU12" s="235">
        <v>5</v>
      </c>
      <c r="AV12" s="80">
        <v>17</v>
      </c>
      <c r="AW12" s="93">
        <v>3</v>
      </c>
      <c r="AX12" s="80">
        <v>19</v>
      </c>
      <c r="AY12" s="263">
        <v>4</v>
      </c>
      <c r="AZ12" s="222">
        <v>19</v>
      </c>
      <c r="BA12" s="235">
        <v>3</v>
      </c>
      <c r="BB12" s="80">
        <v>19</v>
      </c>
      <c r="BC12" s="235">
        <v>5</v>
      </c>
      <c r="BD12" s="80">
        <v>19</v>
      </c>
      <c r="BE12" s="93">
        <v>19</v>
      </c>
      <c r="BF12" s="80">
        <v>6</v>
      </c>
      <c r="BG12" s="239">
        <v>21</v>
      </c>
      <c r="BH12" s="238">
        <v>6</v>
      </c>
      <c r="BI12" s="235">
        <v>19</v>
      </c>
      <c r="BJ12" s="80">
        <v>6</v>
      </c>
      <c r="BK12" s="235">
        <v>21</v>
      </c>
      <c r="BL12" s="80">
        <v>6</v>
      </c>
      <c r="BM12" s="93">
        <v>23</v>
      </c>
      <c r="BN12" s="80">
        <v>6</v>
      </c>
      <c r="BO12" s="263">
        <v>24</v>
      </c>
      <c r="BP12" s="222">
        <v>6</v>
      </c>
      <c r="BQ12" s="235">
        <v>21</v>
      </c>
      <c r="BR12" s="80">
        <v>6</v>
      </c>
      <c r="BS12" s="235">
        <v>24</v>
      </c>
      <c r="BT12" s="80">
        <v>6</v>
      </c>
      <c r="BU12" s="232">
        <v>17</v>
      </c>
      <c r="BV12" s="80">
        <v>20</v>
      </c>
      <c r="BW12" s="232">
        <v>16</v>
      </c>
      <c r="BX12" s="80">
        <v>21</v>
      </c>
      <c r="BY12" s="232">
        <v>17</v>
      </c>
      <c r="BZ12" s="80">
        <v>20</v>
      </c>
      <c r="CA12" s="235">
        <v>14</v>
      </c>
      <c r="CB12" s="80">
        <v>20</v>
      </c>
      <c r="CC12" s="232">
        <v>13</v>
      </c>
      <c r="CD12" s="80">
        <v>21</v>
      </c>
      <c r="CE12" s="232">
        <v>13</v>
      </c>
      <c r="CF12" s="80">
        <v>21</v>
      </c>
    </row>
    <row r="13" spans="1:84" ht="12.75" customHeight="1">
      <c r="A13" s="199">
        <v>0.007581018518518518</v>
      </c>
      <c r="B13" s="196">
        <v>0.007476851851851853</v>
      </c>
      <c r="C13" s="80">
        <v>94</v>
      </c>
      <c r="D13" s="221">
        <v>0.0061342592592592594</v>
      </c>
      <c r="E13" s="221">
        <v>0.0060416666666666665</v>
      </c>
      <c r="F13" s="222">
        <v>94</v>
      </c>
      <c r="G13" s="217" t="s">
        <v>106</v>
      </c>
      <c r="H13" s="219" t="s">
        <v>205</v>
      </c>
      <c r="I13" s="80">
        <v>94</v>
      </c>
      <c r="J13" s="217" t="s">
        <v>310</v>
      </c>
      <c r="K13" s="219" t="s">
        <v>403</v>
      </c>
      <c r="L13" s="80">
        <v>94</v>
      </c>
      <c r="M13" s="192">
        <v>0.006527777777777778</v>
      </c>
      <c r="N13" s="196">
        <v>0.006458333333333333</v>
      </c>
      <c r="O13" s="80">
        <v>94</v>
      </c>
      <c r="P13" s="220">
        <v>0.009097222222222222</v>
      </c>
      <c r="Q13" s="221">
        <v>0.008969907407407407</v>
      </c>
      <c r="R13" s="222">
        <v>94</v>
      </c>
      <c r="S13" s="217" t="s">
        <v>496</v>
      </c>
      <c r="T13" s="219" t="s">
        <v>571</v>
      </c>
      <c r="U13" s="80">
        <v>94</v>
      </c>
      <c r="V13" s="217" t="s">
        <v>645</v>
      </c>
      <c r="W13" s="219" t="s">
        <v>732</v>
      </c>
      <c r="X13" s="80">
        <v>94</v>
      </c>
      <c r="Y13" s="94">
        <v>8</v>
      </c>
      <c r="Z13" s="88">
        <v>25</v>
      </c>
      <c r="AA13" s="240">
        <v>9</v>
      </c>
      <c r="AB13" s="238">
        <v>25</v>
      </c>
      <c r="AC13" s="232">
        <v>7</v>
      </c>
      <c r="AD13" s="80">
        <v>25</v>
      </c>
      <c r="AE13" s="235">
        <v>8</v>
      </c>
      <c r="AF13" s="80">
        <v>25</v>
      </c>
      <c r="AG13" s="121">
        <v>7</v>
      </c>
      <c r="AH13" s="80">
        <v>32</v>
      </c>
      <c r="AI13" s="249">
        <v>8</v>
      </c>
      <c r="AJ13" s="238">
        <v>21</v>
      </c>
      <c r="AK13" s="235">
        <v>7</v>
      </c>
      <c r="AL13" s="80">
        <v>33</v>
      </c>
      <c r="AM13" s="235">
        <v>7</v>
      </c>
      <c r="AN13" s="80">
        <v>21</v>
      </c>
      <c r="AO13" s="93">
        <v>5</v>
      </c>
      <c r="AP13" s="80">
        <v>25</v>
      </c>
      <c r="AQ13" s="239">
        <v>6</v>
      </c>
      <c r="AR13" s="238">
        <v>21</v>
      </c>
      <c r="AS13" s="235">
        <v>5</v>
      </c>
      <c r="AT13" s="80">
        <v>25</v>
      </c>
      <c r="AU13" s="235">
        <v>6</v>
      </c>
      <c r="AV13" s="80">
        <v>21</v>
      </c>
      <c r="AW13" s="93">
        <v>4</v>
      </c>
      <c r="AX13" s="80">
        <v>25</v>
      </c>
      <c r="AY13" s="263">
        <v>6</v>
      </c>
      <c r="AZ13" s="222">
        <v>25</v>
      </c>
      <c r="BA13" s="235">
        <v>4</v>
      </c>
      <c r="BB13" s="80">
        <v>25</v>
      </c>
      <c r="BC13" s="235">
        <v>6</v>
      </c>
      <c r="BD13" s="80">
        <v>25</v>
      </c>
      <c r="BE13" s="93">
        <v>20</v>
      </c>
      <c r="BF13" s="80">
        <v>7</v>
      </c>
      <c r="BG13" s="239">
        <v>22</v>
      </c>
      <c r="BH13" s="238">
        <v>7</v>
      </c>
      <c r="BI13" s="235">
        <v>20</v>
      </c>
      <c r="BJ13" s="80">
        <v>7</v>
      </c>
      <c r="BK13" s="235">
        <v>22</v>
      </c>
      <c r="BL13" s="80">
        <v>7</v>
      </c>
      <c r="BM13" s="93">
        <v>24</v>
      </c>
      <c r="BN13" s="80">
        <v>7</v>
      </c>
      <c r="BO13" s="263">
        <v>25</v>
      </c>
      <c r="BP13" s="222">
        <v>7</v>
      </c>
      <c r="BQ13" s="235">
        <v>22</v>
      </c>
      <c r="BR13" s="80">
        <v>7</v>
      </c>
      <c r="BS13" s="235">
        <v>25</v>
      </c>
      <c r="BT13" s="80">
        <v>7</v>
      </c>
      <c r="BU13" s="232">
        <v>18</v>
      </c>
      <c r="BV13" s="80">
        <v>25</v>
      </c>
      <c r="BW13" s="232">
        <v>17</v>
      </c>
      <c r="BX13" s="80">
        <v>23</v>
      </c>
      <c r="BY13" s="232">
        <v>18</v>
      </c>
      <c r="BZ13" s="80">
        <v>25</v>
      </c>
      <c r="CA13" s="235">
        <v>15</v>
      </c>
      <c r="CB13" s="80">
        <v>25</v>
      </c>
      <c r="CC13" s="232">
        <v>14</v>
      </c>
      <c r="CD13" s="80">
        <v>23</v>
      </c>
      <c r="CE13" s="232">
        <v>14</v>
      </c>
      <c r="CF13" s="80">
        <v>23</v>
      </c>
    </row>
    <row r="14" spans="1:84" ht="12.75" customHeight="1">
      <c r="A14" s="199">
        <v>0.00769675925925926</v>
      </c>
      <c r="B14" s="196">
        <v>0.007581018518518518</v>
      </c>
      <c r="C14" s="80">
        <v>93</v>
      </c>
      <c r="D14" s="221">
        <v>0.006238425925925925</v>
      </c>
      <c r="E14" s="221">
        <v>0.006145833333333333</v>
      </c>
      <c r="F14" s="222">
        <v>93</v>
      </c>
      <c r="G14" s="217" t="s">
        <v>107</v>
      </c>
      <c r="H14" s="219" t="s">
        <v>206</v>
      </c>
      <c r="I14" s="80">
        <v>93</v>
      </c>
      <c r="J14" s="217" t="s">
        <v>311</v>
      </c>
      <c r="K14" s="219" t="s">
        <v>404</v>
      </c>
      <c r="L14" s="80">
        <v>93</v>
      </c>
      <c r="M14" s="192">
        <v>0.006608796296296297</v>
      </c>
      <c r="N14" s="196">
        <v>0.006539351851851852</v>
      </c>
      <c r="O14" s="80">
        <v>93</v>
      </c>
      <c r="P14" s="220">
        <v>0.009247685185185185</v>
      </c>
      <c r="Q14" s="221">
        <v>0.009108796296296297</v>
      </c>
      <c r="R14" s="222">
        <v>93</v>
      </c>
      <c r="S14" s="217" t="s">
        <v>497</v>
      </c>
      <c r="T14" s="219" t="s">
        <v>572</v>
      </c>
      <c r="U14" s="80">
        <v>93</v>
      </c>
      <c r="V14" s="217" t="s">
        <v>646</v>
      </c>
      <c r="W14" s="219" t="s">
        <v>733</v>
      </c>
      <c r="X14" s="80">
        <v>93</v>
      </c>
      <c r="Y14" s="93">
        <v>9</v>
      </c>
      <c r="Z14" s="88">
        <v>32</v>
      </c>
      <c r="AA14" s="239">
        <v>10</v>
      </c>
      <c r="AB14" s="238">
        <v>32</v>
      </c>
      <c r="AC14" s="232">
        <v>8</v>
      </c>
      <c r="AD14" s="80">
        <v>30</v>
      </c>
      <c r="AE14" s="235">
        <v>9</v>
      </c>
      <c r="AF14" s="80">
        <v>30</v>
      </c>
      <c r="AG14" s="121">
        <v>8</v>
      </c>
      <c r="AH14" s="80">
        <v>40</v>
      </c>
      <c r="AI14" s="239">
        <v>9</v>
      </c>
      <c r="AJ14" s="238">
        <v>25</v>
      </c>
      <c r="AK14" s="235">
        <v>8</v>
      </c>
      <c r="AL14" s="80">
        <v>37</v>
      </c>
      <c r="AM14" s="235">
        <v>8</v>
      </c>
      <c r="AN14" s="80">
        <v>25</v>
      </c>
      <c r="AO14" s="93">
        <v>6</v>
      </c>
      <c r="AP14" s="80">
        <v>29</v>
      </c>
      <c r="AQ14" s="239">
        <v>7</v>
      </c>
      <c r="AR14" s="238">
        <v>25</v>
      </c>
      <c r="AS14" s="235">
        <v>6</v>
      </c>
      <c r="AT14" s="80">
        <v>29</v>
      </c>
      <c r="AU14" s="235">
        <v>7</v>
      </c>
      <c r="AV14" s="80">
        <v>25</v>
      </c>
      <c r="AW14" s="93">
        <v>5</v>
      </c>
      <c r="AX14" s="80">
        <v>32</v>
      </c>
      <c r="AY14" s="263">
        <v>7</v>
      </c>
      <c r="AZ14" s="222">
        <v>32</v>
      </c>
      <c r="BA14" s="235">
        <v>5</v>
      </c>
      <c r="BB14" s="80">
        <v>32</v>
      </c>
      <c r="BC14" s="235">
        <v>7</v>
      </c>
      <c r="BD14" s="80">
        <v>32</v>
      </c>
      <c r="BE14" s="93">
        <v>21</v>
      </c>
      <c r="BF14" s="80">
        <v>8</v>
      </c>
      <c r="BG14" s="239">
        <v>23</v>
      </c>
      <c r="BH14" s="238">
        <v>8</v>
      </c>
      <c r="BI14" s="235">
        <v>21</v>
      </c>
      <c r="BJ14" s="80">
        <v>8</v>
      </c>
      <c r="BK14" s="235">
        <v>23</v>
      </c>
      <c r="BL14" s="80">
        <v>8</v>
      </c>
      <c r="BM14" s="93">
        <v>25</v>
      </c>
      <c r="BN14" s="80">
        <v>8</v>
      </c>
      <c r="BO14" s="263">
        <v>26</v>
      </c>
      <c r="BP14" s="222">
        <v>8</v>
      </c>
      <c r="BQ14" s="235">
        <v>23</v>
      </c>
      <c r="BR14" s="80">
        <v>8</v>
      </c>
      <c r="BS14" s="235">
        <v>26</v>
      </c>
      <c r="BT14" s="80">
        <v>8</v>
      </c>
      <c r="BU14" s="232">
        <v>19</v>
      </c>
      <c r="BV14" s="80">
        <v>27</v>
      </c>
      <c r="BW14" s="232">
        <v>18</v>
      </c>
      <c r="BX14" s="80">
        <v>25</v>
      </c>
      <c r="BY14" s="232">
        <v>19</v>
      </c>
      <c r="BZ14" s="80">
        <v>27</v>
      </c>
      <c r="CA14" s="235">
        <v>16</v>
      </c>
      <c r="CB14" s="80">
        <v>27</v>
      </c>
      <c r="CC14" s="232">
        <v>15</v>
      </c>
      <c r="CD14" s="80">
        <v>25</v>
      </c>
      <c r="CE14" s="232">
        <v>15</v>
      </c>
      <c r="CF14" s="80">
        <v>25</v>
      </c>
    </row>
    <row r="15" spans="1:84" ht="12.75" customHeight="1">
      <c r="A15" s="199">
        <v>0.007824074074074075</v>
      </c>
      <c r="B15" s="196">
        <v>0.0077083333333333335</v>
      </c>
      <c r="C15" s="80">
        <v>92</v>
      </c>
      <c r="D15" s="221">
        <v>0.0063425925925925915</v>
      </c>
      <c r="E15" s="221">
        <v>0.00625</v>
      </c>
      <c r="F15" s="222">
        <v>92</v>
      </c>
      <c r="G15" s="217" t="s">
        <v>108</v>
      </c>
      <c r="H15" s="219" t="s">
        <v>208</v>
      </c>
      <c r="I15" s="80">
        <v>92</v>
      </c>
      <c r="J15" s="217" t="s">
        <v>312</v>
      </c>
      <c r="K15" s="219" t="s">
        <v>405</v>
      </c>
      <c r="L15" s="80">
        <v>92</v>
      </c>
      <c r="M15" s="192">
        <v>0.006689814814814814</v>
      </c>
      <c r="N15" s="196">
        <v>0.00662037037037037</v>
      </c>
      <c r="O15" s="80">
        <v>92</v>
      </c>
      <c r="P15" s="220">
        <v>0.009409722222222224</v>
      </c>
      <c r="Q15" s="221">
        <v>0.00925925925925926</v>
      </c>
      <c r="R15" s="222">
        <v>92</v>
      </c>
      <c r="S15" s="217" t="s">
        <v>315</v>
      </c>
      <c r="T15" s="219" t="s">
        <v>573</v>
      </c>
      <c r="U15" s="80">
        <v>92</v>
      </c>
      <c r="V15" s="217" t="s">
        <v>647</v>
      </c>
      <c r="W15" s="219" t="s">
        <v>734</v>
      </c>
      <c r="X15" s="80">
        <v>92</v>
      </c>
      <c r="Y15" s="95">
        <v>10</v>
      </c>
      <c r="Z15" s="88">
        <v>40</v>
      </c>
      <c r="AA15" s="241">
        <v>11</v>
      </c>
      <c r="AB15" s="238">
        <v>40</v>
      </c>
      <c r="AC15" s="232">
        <v>9</v>
      </c>
      <c r="AD15" s="80">
        <v>37</v>
      </c>
      <c r="AE15" s="235">
        <v>10</v>
      </c>
      <c r="AF15" s="80">
        <v>32</v>
      </c>
      <c r="AG15" s="123">
        <v>9</v>
      </c>
      <c r="AH15" s="80">
        <v>44</v>
      </c>
      <c r="AI15" s="249">
        <v>10</v>
      </c>
      <c r="AJ15" s="238">
        <v>32</v>
      </c>
      <c r="AK15" s="235">
        <v>9</v>
      </c>
      <c r="AL15" s="80">
        <v>40</v>
      </c>
      <c r="AM15" s="235">
        <v>9</v>
      </c>
      <c r="AN15" s="80">
        <v>29</v>
      </c>
      <c r="AO15" s="93">
        <v>7</v>
      </c>
      <c r="AP15" s="80">
        <v>34</v>
      </c>
      <c r="AQ15" s="239">
        <v>8</v>
      </c>
      <c r="AR15" s="238">
        <v>32</v>
      </c>
      <c r="AS15" s="235">
        <v>7</v>
      </c>
      <c r="AT15" s="80">
        <v>34</v>
      </c>
      <c r="AU15" s="235">
        <v>8</v>
      </c>
      <c r="AV15" s="80">
        <v>32</v>
      </c>
      <c r="AW15" s="93">
        <v>6</v>
      </c>
      <c r="AX15" s="80">
        <v>40</v>
      </c>
      <c r="AY15" s="263">
        <v>8</v>
      </c>
      <c r="AZ15" s="222">
        <v>40</v>
      </c>
      <c r="BA15" s="235">
        <v>6</v>
      </c>
      <c r="BB15" s="80">
        <v>40</v>
      </c>
      <c r="BC15" s="235">
        <v>8</v>
      </c>
      <c r="BD15" s="80">
        <v>40</v>
      </c>
      <c r="BE15" s="93">
        <v>22</v>
      </c>
      <c r="BF15" s="80">
        <v>9</v>
      </c>
      <c r="BG15" s="239">
        <v>24</v>
      </c>
      <c r="BH15" s="238">
        <v>9</v>
      </c>
      <c r="BI15" s="235">
        <v>22</v>
      </c>
      <c r="BJ15" s="80">
        <v>9</v>
      </c>
      <c r="BK15" s="235">
        <v>24</v>
      </c>
      <c r="BL15" s="80">
        <v>9</v>
      </c>
      <c r="BM15" s="93">
        <v>26</v>
      </c>
      <c r="BN15" s="80">
        <v>9</v>
      </c>
      <c r="BO15" s="263">
        <v>27</v>
      </c>
      <c r="BP15" s="222">
        <v>9</v>
      </c>
      <c r="BQ15" s="235">
        <v>24</v>
      </c>
      <c r="BR15" s="80">
        <v>9</v>
      </c>
      <c r="BS15" s="235">
        <v>27</v>
      </c>
      <c r="BT15" s="80">
        <v>9</v>
      </c>
      <c r="BU15" s="232">
        <v>20</v>
      </c>
      <c r="BV15" s="80">
        <v>29</v>
      </c>
      <c r="BW15" s="232">
        <v>19</v>
      </c>
      <c r="BX15" s="80">
        <v>28</v>
      </c>
      <c r="BY15" s="232">
        <v>20</v>
      </c>
      <c r="BZ15" s="80">
        <v>29</v>
      </c>
      <c r="CA15" s="235">
        <v>17</v>
      </c>
      <c r="CB15" s="80">
        <v>30</v>
      </c>
      <c r="CC15" s="232">
        <v>16</v>
      </c>
      <c r="CD15" s="80">
        <v>28</v>
      </c>
      <c r="CE15" s="232">
        <v>16</v>
      </c>
      <c r="CF15" s="80">
        <v>28</v>
      </c>
    </row>
    <row r="16" spans="1:84" ht="12.75" customHeight="1">
      <c r="A16" s="199">
        <v>0.007951388888888888</v>
      </c>
      <c r="B16" s="196">
        <v>0.007835648148148149</v>
      </c>
      <c r="C16" s="80">
        <v>91</v>
      </c>
      <c r="D16" s="221">
        <v>0.006458333333333333</v>
      </c>
      <c r="E16" s="221">
        <v>0.006354166666666667</v>
      </c>
      <c r="F16" s="222">
        <v>91</v>
      </c>
      <c r="G16" s="217" t="s">
        <v>109</v>
      </c>
      <c r="H16" s="219" t="s">
        <v>209</v>
      </c>
      <c r="I16" s="80">
        <v>91</v>
      </c>
      <c r="J16" s="217" t="s">
        <v>313</v>
      </c>
      <c r="K16" s="219" t="s">
        <v>406</v>
      </c>
      <c r="L16" s="80">
        <v>91</v>
      </c>
      <c r="M16" s="192">
        <v>0.006782407407407408</v>
      </c>
      <c r="N16" s="196">
        <v>0.006701388888888889</v>
      </c>
      <c r="O16" s="80">
        <v>91</v>
      </c>
      <c r="P16" s="220">
        <v>0.009571759259259259</v>
      </c>
      <c r="Q16" s="221">
        <v>0.009421296296296296</v>
      </c>
      <c r="R16" s="222">
        <v>91</v>
      </c>
      <c r="S16" s="217" t="s">
        <v>498</v>
      </c>
      <c r="T16" s="219" t="s">
        <v>409</v>
      </c>
      <c r="U16" s="80">
        <v>91</v>
      </c>
      <c r="V16" s="217" t="s">
        <v>648</v>
      </c>
      <c r="W16" s="219" t="s">
        <v>735</v>
      </c>
      <c r="X16" s="80">
        <v>91</v>
      </c>
      <c r="Y16" s="93">
        <v>11</v>
      </c>
      <c r="Z16" s="88">
        <v>43</v>
      </c>
      <c r="AA16" s="239">
        <v>12</v>
      </c>
      <c r="AB16" s="238">
        <v>43</v>
      </c>
      <c r="AC16" s="232">
        <v>10</v>
      </c>
      <c r="AD16" s="80">
        <v>38</v>
      </c>
      <c r="AE16" s="235">
        <v>11</v>
      </c>
      <c r="AF16" s="80">
        <v>37</v>
      </c>
      <c r="AG16" s="121">
        <v>10</v>
      </c>
      <c r="AH16" s="80">
        <v>49</v>
      </c>
      <c r="AI16" s="239">
        <v>11</v>
      </c>
      <c r="AJ16" s="238">
        <v>40</v>
      </c>
      <c r="AK16" s="235">
        <v>10</v>
      </c>
      <c r="AL16" s="80">
        <v>48</v>
      </c>
      <c r="AM16" s="235">
        <v>10</v>
      </c>
      <c r="AN16" s="80">
        <v>36</v>
      </c>
      <c r="AO16" s="93">
        <v>8</v>
      </c>
      <c r="AP16" s="80">
        <v>40</v>
      </c>
      <c r="AQ16" s="239">
        <v>9</v>
      </c>
      <c r="AR16" s="238">
        <v>40</v>
      </c>
      <c r="AS16" s="235">
        <v>8</v>
      </c>
      <c r="AT16" s="80">
        <v>40</v>
      </c>
      <c r="AU16" s="235">
        <v>9</v>
      </c>
      <c r="AV16" s="80">
        <v>40</v>
      </c>
      <c r="AW16" s="93">
        <v>7</v>
      </c>
      <c r="AX16" s="80">
        <v>43</v>
      </c>
      <c r="AY16" s="263">
        <v>9</v>
      </c>
      <c r="AZ16" s="222">
        <v>43</v>
      </c>
      <c r="BA16" s="235">
        <v>7</v>
      </c>
      <c r="BB16" s="80">
        <v>43</v>
      </c>
      <c r="BC16" s="235">
        <v>9</v>
      </c>
      <c r="BD16" s="80">
        <v>43</v>
      </c>
      <c r="BE16" s="93">
        <v>23</v>
      </c>
      <c r="BF16" s="80">
        <v>10</v>
      </c>
      <c r="BG16" s="239">
        <v>25</v>
      </c>
      <c r="BH16" s="238">
        <v>10</v>
      </c>
      <c r="BI16" s="235">
        <v>23</v>
      </c>
      <c r="BJ16" s="80">
        <v>10</v>
      </c>
      <c r="BK16" s="235">
        <v>25</v>
      </c>
      <c r="BL16" s="80">
        <v>10</v>
      </c>
      <c r="BM16" s="93">
        <v>27</v>
      </c>
      <c r="BN16" s="80">
        <v>10</v>
      </c>
      <c r="BO16" s="263">
        <v>28</v>
      </c>
      <c r="BP16" s="222">
        <v>10</v>
      </c>
      <c r="BQ16" s="235">
        <v>25</v>
      </c>
      <c r="BR16" s="80">
        <v>10</v>
      </c>
      <c r="BS16" s="235">
        <v>28</v>
      </c>
      <c r="BT16" s="80">
        <v>10</v>
      </c>
      <c r="BU16" s="232">
        <v>21</v>
      </c>
      <c r="BV16" s="80">
        <v>31</v>
      </c>
      <c r="BW16" s="232">
        <v>20</v>
      </c>
      <c r="BX16" s="80">
        <v>32</v>
      </c>
      <c r="BY16" s="232">
        <v>21</v>
      </c>
      <c r="BZ16" s="80">
        <v>31</v>
      </c>
      <c r="CA16" s="235">
        <v>18</v>
      </c>
      <c r="CB16" s="80">
        <v>33</v>
      </c>
      <c r="CC16" s="232">
        <v>17</v>
      </c>
      <c r="CD16" s="80">
        <v>33</v>
      </c>
      <c r="CE16" s="232">
        <v>17</v>
      </c>
      <c r="CF16" s="80">
        <v>31</v>
      </c>
    </row>
    <row r="17" spans="1:84" ht="12.75" customHeight="1">
      <c r="A17" s="199">
        <v>0.008078703703703704</v>
      </c>
      <c r="B17" s="196">
        <v>0.007962962962962963</v>
      </c>
      <c r="C17" s="80">
        <v>90</v>
      </c>
      <c r="D17" s="221">
        <v>0.006574074074074073</v>
      </c>
      <c r="E17" s="221">
        <v>0.006469907407407407</v>
      </c>
      <c r="F17" s="222">
        <v>90</v>
      </c>
      <c r="G17" s="217" t="s">
        <v>110</v>
      </c>
      <c r="H17" s="219" t="s">
        <v>210</v>
      </c>
      <c r="I17" s="80">
        <v>90</v>
      </c>
      <c r="J17" s="217" t="s">
        <v>314</v>
      </c>
      <c r="K17" s="219" t="s">
        <v>407</v>
      </c>
      <c r="L17" s="80">
        <v>90</v>
      </c>
      <c r="M17" s="192">
        <v>0.006875</v>
      </c>
      <c r="N17" s="196">
        <v>0.006793981481481482</v>
      </c>
      <c r="O17" s="80">
        <v>90</v>
      </c>
      <c r="P17" s="220">
        <v>0.009733796296296298</v>
      </c>
      <c r="Q17" s="221">
        <v>0.009583333333333334</v>
      </c>
      <c r="R17" s="222">
        <v>90</v>
      </c>
      <c r="S17" s="217" t="s">
        <v>499</v>
      </c>
      <c r="T17" s="219" t="s">
        <v>574</v>
      </c>
      <c r="U17" s="80">
        <v>90</v>
      </c>
      <c r="V17" s="217" t="s">
        <v>649</v>
      </c>
      <c r="W17" s="219" t="s">
        <v>736</v>
      </c>
      <c r="X17" s="80">
        <v>90</v>
      </c>
      <c r="Y17" s="93">
        <v>12</v>
      </c>
      <c r="Z17" s="88">
        <v>46</v>
      </c>
      <c r="AA17" s="239">
        <v>13</v>
      </c>
      <c r="AB17" s="238">
        <v>46</v>
      </c>
      <c r="AC17" s="232">
        <v>11</v>
      </c>
      <c r="AD17" s="80">
        <v>40</v>
      </c>
      <c r="AE17" s="235">
        <v>12</v>
      </c>
      <c r="AF17" s="80">
        <v>40</v>
      </c>
      <c r="AG17" s="121">
        <v>11</v>
      </c>
      <c r="AH17" s="80">
        <v>54</v>
      </c>
      <c r="AI17" s="239">
        <v>12</v>
      </c>
      <c r="AJ17" s="238">
        <v>46</v>
      </c>
      <c r="AK17" s="235">
        <v>11</v>
      </c>
      <c r="AL17" s="80">
        <v>53</v>
      </c>
      <c r="AM17" s="235">
        <v>11</v>
      </c>
      <c r="AN17" s="80">
        <v>38</v>
      </c>
      <c r="AO17" s="93">
        <v>9</v>
      </c>
      <c r="AP17" s="80">
        <v>42</v>
      </c>
      <c r="AQ17" s="239">
        <v>10</v>
      </c>
      <c r="AR17" s="238">
        <v>42</v>
      </c>
      <c r="AS17" s="235">
        <v>9</v>
      </c>
      <c r="AT17" s="80">
        <v>42</v>
      </c>
      <c r="AU17" s="235">
        <v>10</v>
      </c>
      <c r="AV17" s="80">
        <v>42</v>
      </c>
      <c r="AW17" s="93">
        <v>8</v>
      </c>
      <c r="AX17" s="80">
        <v>46</v>
      </c>
      <c r="AY17" s="263">
        <v>10</v>
      </c>
      <c r="AZ17" s="222">
        <v>46</v>
      </c>
      <c r="BA17" s="235">
        <v>8</v>
      </c>
      <c r="BB17" s="80">
        <v>46</v>
      </c>
      <c r="BC17" s="235">
        <v>10</v>
      </c>
      <c r="BD17" s="80">
        <v>46</v>
      </c>
      <c r="BE17" s="93">
        <v>24</v>
      </c>
      <c r="BF17" s="80">
        <v>11</v>
      </c>
      <c r="BG17" s="239">
        <v>26</v>
      </c>
      <c r="BH17" s="238">
        <v>11</v>
      </c>
      <c r="BI17" s="235">
        <v>24</v>
      </c>
      <c r="BJ17" s="80">
        <v>11</v>
      </c>
      <c r="BK17" s="235">
        <v>26</v>
      </c>
      <c r="BL17" s="80">
        <v>11</v>
      </c>
      <c r="BM17" s="93">
        <v>28</v>
      </c>
      <c r="BN17" s="80">
        <v>11</v>
      </c>
      <c r="BO17" s="263">
        <v>29</v>
      </c>
      <c r="BP17" s="222">
        <v>11</v>
      </c>
      <c r="BQ17" s="235">
        <v>26</v>
      </c>
      <c r="BR17" s="80">
        <v>11</v>
      </c>
      <c r="BS17" s="235">
        <v>29</v>
      </c>
      <c r="BT17" s="80">
        <v>11</v>
      </c>
      <c r="BU17" s="232">
        <v>22</v>
      </c>
      <c r="BV17" s="80">
        <v>33</v>
      </c>
      <c r="BW17" s="232">
        <v>21</v>
      </c>
      <c r="BX17" s="80">
        <v>36</v>
      </c>
      <c r="BY17" s="232">
        <v>22</v>
      </c>
      <c r="BZ17" s="80">
        <v>33</v>
      </c>
      <c r="CA17" s="235">
        <v>19</v>
      </c>
      <c r="CB17" s="80">
        <v>36</v>
      </c>
      <c r="CC17" s="232">
        <v>18</v>
      </c>
      <c r="CD17" s="80">
        <v>36</v>
      </c>
      <c r="CE17" s="232">
        <v>18</v>
      </c>
      <c r="CF17" s="80">
        <v>33</v>
      </c>
    </row>
    <row r="18" spans="1:84" ht="12.75" customHeight="1">
      <c r="A18" s="199">
        <v>0.008206018518518519</v>
      </c>
      <c r="B18" s="196">
        <v>0.008090277777777778</v>
      </c>
      <c r="C18" s="80">
        <v>89</v>
      </c>
      <c r="D18" s="221">
        <v>0.006689814814814814</v>
      </c>
      <c r="E18" s="221">
        <v>0.006585648148148147</v>
      </c>
      <c r="F18" s="222">
        <v>89</v>
      </c>
      <c r="G18" s="217" t="s">
        <v>111</v>
      </c>
      <c r="H18" s="219" t="s">
        <v>211</v>
      </c>
      <c r="I18" s="80">
        <v>89</v>
      </c>
      <c r="J18" s="217" t="s">
        <v>315</v>
      </c>
      <c r="K18" s="219" t="s">
        <v>408</v>
      </c>
      <c r="L18" s="80">
        <v>89</v>
      </c>
      <c r="M18" s="192">
        <v>0.006979166666666667</v>
      </c>
      <c r="N18" s="196">
        <v>0.006886574074074074</v>
      </c>
      <c r="O18" s="80">
        <v>89</v>
      </c>
      <c r="P18" s="220">
        <v>0.009895833333333333</v>
      </c>
      <c r="Q18" s="221">
        <v>0.009745370370370371</v>
      </c>
      <c r="R18" s="222">
        <v>89</v>
      </c>
      <c r="S18" s="217" t="s">
        <v>500</v>
      </c>
      <c r="T18" s="219" t="s">
        <v>575</v>
      </c>
      <c r="U18" s="80">
        <v>89</v>
      </c>
      <c r="V18" s="217" t="s">
        <v>650</v>
      </c>
      <c r="W18" s="219" t="s">
        <v>737</v>
      </c>
      <c r="X18" s="80">
        <v>89</v>
      </c>
      <c r="Y18" s="93">
        <v>13</v>
      </c>
      <c r="Z18" s="88">
        <v>50</v>
      </c>
      <c r="AA18" s="239">
        <v>14</v>
      </c>
      <c r="AB18" s="238">
        <v>50</v>
      </c>
      <c r="AC18" s="232">
        <v>12</v>
      </c>
      <c r="AD18" s="80">
        <v>45</v>
      </c>
      <c r="AE18" s="235">
        <v>13</v>
      </c>
      <c r="AF18" s="80">
        <v>46</v>
      </c>
      <c r="AG18" s="121">
        <v>12</v>
      </c>
      <c r="AH18" s="80">
        <v>60</v>
      </c>
      <c r="AI18" s="239">
        <v>13</v>
      </c>
      <c r="AJ18" s="238">
        <v>53</v>
      </c>
      <c r="AK18" s="235">
        <v>12</v>
      </c>
      <c r="AL18" s="80">
        <v>59</v>
      </c>
      <c r="AM18" s="235">
        <v>12</v>
      </c>
      <c r="AN18" s="80">
        <v>40</v>
      </c>
      <c r="AO18" s="93">
        <v>10</v>
      </c>
      <c r="AP18" s="80">
        <v>44</v>
      </c>
      <c r="AQ18" s="239">
        <v>11</v>
      </c>
      <c r="AR18" s="238">
        <v>44</v>
      </c>
      <c r="AS18" s="235">
        <v>10</v>
      </c>
      <c r="AT18" s="80">
        <v>44</v>
      </c>
      <c r="AU18" s="235">
        <v>11</v>
      </c>
      <c r="AV18" s="80">
        <v>44</v>
      </c>
      <c r="AW18" s="93">
        <v>9</v>
      </c>
      <c r="AX18" s="80">
        <v>50</v>
      </c>
      <c r="AY18" s="263">
        <v>11</v>
      </c>
      <c r="AZ18" s="222">
        <v>50</v>
      </c>
      <c r="BA18" s="235">
        <v>9</v>
      </c>
      <c r="BB18" s="80">
        <v>50</v>
      </c>
      <c r="BC18" s="235">
        <v>11</v>
      </c>
      <c r="BD18" s="80">
        <v>50</v>
      </c>
      <c r="BE18" s="93">
        <v>25</v>
      </c>
      <c r="BF18" s="80">
        <v>13</v>
      </c>
      <c r="BG18" s="239">
        <v>27</v>
      </c>
      <c r="BH18" s="238">
        <v>13</v>
      </c>
      <c r="BI18" s="235">
        <v>25</v>
      </c>
      <c r="BJ18" s="80">
        <v>13</v>
      </c>
      <c r="BK18" s="235">
        <v>27</v>
      </c>
      <c r="BL18" s="80">
        <v>13</v>
      </c>
      <c r="BM18" s="93">
        <v>29</v>
      </c>
      <c r="BN18" s="80">
        <v>13</v>
      </c>
      <c r="BO18" s="263">
        <v>30</v>
      </c>
      <c r="BP18" s="222">
        <v>13</v>
      </c>
      <c r="BQ18" s="235">
        <v>27</v>
      </c>
      <c r="BR18" s="80">
        <v>12</v>
      </c>
      <c r="BS18" s="235">
        <v>30</v>
      </c>
      <c r="BT18" s="80">
        <v>13</v>
      </c>
      <c r="BU18" s="232">
        <v>23</v>
      </c>
      <c r="BV18" s="80">
        <v>35</v>
      </c>
      <c r="BW18" s="232">
        <v>22</v>
      </c>
      <c r="BX18" s="80">
        <v>38</v>
      </c>
      <c r="BY18" s="232">
        <v>23</v>
      </c>
      <c r="BZ18" s="80">
        <v>35</v>
      </c>
      <c r="CA18" s="235">
        <v>20</v>
      </c>
      <c r="CB18" s="80">
        <v>40</v>
      </c>
      <c r="CC18" s="232">
        <v>19</v>
      </c>
      <c r="CD18" s="80">
        <v>39</v>
      </c>
      <c r="CE18" s="232">
        <v>19</v>
      </c>
      <c r="CF18" s="80">
        <v>36</v>
      </c>
    </row>
    <row r="19" spans="1:84" ht="12.75" customHeight="1">
      <c r="A19" s="199">
        <v>0.008333333333333333</v>
      </c>
      <c r="B19" s="196">
        <v>0.008217592592592594</v>
      </c>
      <c r="C19" s="80">
        <v>88</v>
      </c>
      <c r="D19" s="221">
        <v>0.006817129629629629</v>
      </c>
      <c r="E19" s="221">
        <v>0.006701388888888889</v>
      </c>
      <c r="F19" s="222">
        <v>88</v>
      </c>
      <c r="G19" s="217" t="s">
        <v>112</v>
      </c>
      <c r="H19" s="219" t="s">
        <v>212</v>
      </c>
      <c r="I19" s="80">
        <v>88</v>
      </c>
      <c r="J19" s="217" t="s">
        <v>316</v>
      </c>
      <c r="K19" s="219" t="s">
        <v>409</v>
      </c>
      <c r="L19" s="80">
        <v>88</v>
      </c>
      <c r="M19" s="192">
        <v>0.007083333333333333</v>
      </c>
      <c r="N19" s="196">
        <v>0.006990740740740741</v>
      </c>
      <c r="O19" s="80">
        <v>88</v>
      </c>
      <c r="P19" s="220">
        <v>0.010069444444444445</v>
      </c>
      <c r="Q19" s="221">
        <v>0.009907407407407408</v>
      </c>
      <c r="R19" s="222">
        <v>88</v>
      </c>
      <c r="S19" s="217" t="s">
        <v>317</v>
      </c>
      <c r="T19" s="219" t="s">
        <v>576</v>
      </c>
      <c r="U19" s="80">
        <v>88</v>
      </c>
      <c r="V19" s="217" t="s">
        <v>334</v>
      </c>
      <c r="W19" s="219" t="s">
        <v>738</v>
      </c>
      <c r="X19" s="80">
        <v>88</v>
      </c>
      <c r="Y19" s="93">
        <v>14</v>
      </c>
      <c r="Z19" s="88">
        <v>55</v>
      </c>
      <c r="AA19" s="239">
        <v>15</v>
      </c>
      <c r="AB19" s="238">
        <v>55</v>
      </c>
      <c r="AC19" s="232">
        <v>13</v>
      </c>
      <c r="AD19" s="80">
        <v>49</v>
      </c>
      <c r="AE19" s="235">
        <v>14</v>
      </c>
      <c r="AF19" s="80">
        <v>50</v>
      </c>
      <c r="AG19" s="121">
        <v>14</v>
      </c>
      <c r="AH19" s="80">
        <v>61</v>
      </c>
      <c r="AI19" s="239">
        <v>14</v>
      </c>
      <c r="AJ19" s="238">
        <v>60</v>
      </c>
      <c r="AK19" s="235">
        <v>13</v>
      </c>
      <c r="AL19" s="80">
        <v>60</v>
      </c>
      <c r="AM19" s="235">
        <v>13</v>
      </c>
      <c r="AN19" s="80">
        <v>47</v>
      </c>
      <c r="AO19" s="93">
        <v>11</v>
      </c>
      <c r="AP19" s="80">
        <v>47</v>
      </c>
      <c r="AQ19" s="239">
        <v>12</v>
      </c>
      <c r="AR19" s="238">
        <v>47</v>
      </c>
      <c r="AS19" s="235">
        <v>11</v>
      </c>
      <c r="AT19" s="80">
        <v>47</v>
      </c>
      <c r="AU19" s="235">
        <v>12</v>
      </c>
      <c r="AV19" s="80">
        <v>47</v>
      </c>
      <c r="AW19" s="93">
        <v>10</v>
      </c>
      <c r="AX19" s="80">
        <v>55</v>
      </c>
      <c r="AY19" s="263">
        <v>12</v>
      </c>
      <c r="AZ19" s="222">
        <v>55</v>
      </c>
      <c r="BA19" s="235">
        <v>10</v>
      </c>
      <c r="BB19" s="80">
        <v>55</v>
      </c>
      <c r="BC19" s="235">
        <v>12</v>
      </c>
      <c r="BD19" s="80">
        <v>55</v>
      </c>
      <c r="BE19" s="93">
        <v>26</v>
      </c>
      <c r="BF19" s="80">
        <v>15</v>
      </c>
      <c r="BG19" s="239">
        <v>28</v>
      </c>
      <c r="BH19" s="238">
        <v>15</v>
      </c>
      <c r="BI19" s="235">
        <v>26</v>
      </c>
      <c r="BJ19" s="80">
        <v>15</v>
      </c>
      <c r="BK19" s="235">
        <v>28</v>
      </c>
      <c r="BL19" s="80">
        <v>15</v>
      </c>
      <c r="BM19" s="93">
        <v>30</v>
      </c>
      <c r="BN19" s="80">
        <v>15</v>
      </c>
      <c r="BO19" s="263">
        <v>31</v>
      </c>
      <c r="BP19" s="222">
        <v>15</v>
      </c>
      <c r="BQ19" s="235">
        <v>28</v>
      </c>
      <c r="BR19" s="80">
        <v>13</v>
      </c>
      <c r="BS19" s="235">
        <v>31</v>
      </c>
      <c r="BT19" s="80">
        <v>15</v>
      </c>
      <c r="BU19" s="232">
        <v>24</v>
      </c>
      <c r="BV19" s="80">
        <v>37</v>
      </c>
      <c r="BW19" s="232">
        <v>25</v>
      </c>
      <c r="BX19" s="80">
        <v>40</v>
      </c>
      <c r="BY19" s="232">
        <v>24</v>
      </c>
      <c r="BZ19" s="80">
        <v>37</v>
      </c>
      <c r="CA19" s="235">
        <v>21</v>
      </c>
      <c r="CB19" s="80">
        <v>43</v>
      </c>
      <c r="CC19" s="232">
        <v>20</v>
      </c>
      <c r="CD19" s="80">
        <v>40</v>
      </c>
      <c r="CE19" s="232">
        <v>20</v>
      </c>
      <c r="CF19" s="80">
        <v>40</v>
      </c>
    </row>
    <row r="20" spans="1:84" ht="12.75" customHeight="1">
      <c r="A20" s="199">
        <v>0.00846064814814815</v>
      </c>
      <c r="B20" s="196">
        <v>0.008344907407407409</v>
      </c>
      <c r="C20" s="80">
        <v>87</v>
      </c>
      <c r="D20" s="221">
        <v>0.006944444444444444</v>
      </c>
      <c r="E20" s="221">
        <v>0.006828703703703704</v>
      </c>
      <c r="F20" s="222">
        <v>87</v>
      </c>
      <c r="G20" s="217" t="s">
        <v>113</v>
      </c>
      <c r="H20" s="219" t="s">
        <v>213</v>
      </c>
      <c r="I20" s="80">
        <v>87</v>
      </c>
      <c r="J20" s="217" t="s">
        <v>100</v>
      </c>
      <c r="K20" s="219" t="s">
        <v>410</v>
      </c>
      <c r="L20" s="80">
        <v>87</v>
      </c>
      <c r="M20" s="192">
        <v>0.0071875</v>
      </c>
      <c r="N20" s="196">
        <v>0.007094907407407407</v>
      </c>
      <c r="O20" s="80">
        <v>87</v>
      </c>
      <c r="P20" s="220">
        <v>0.010243055555555556</v>
      </c>
      <c r="Q20" s="221">
        <v>0.010081018518518519</v>
      </c>
      <c r="R20" s="222">
        <v>87</v>
      </c>
      <c r="S20" s="217" t="s">
        <v>501</v>
      </c>
      <c r="T20" s="219" t="s">
        <v>411</v>
      </c>
      <c r="U20" s="80">
        <v>87</v>
      </c>
      <c r="V20" s="217" t="s">
        <v>518</v>
      </c>
      <c r="W20" s="219" t="s">
        <v>427</v>
      </c>
      <c r="X20" s="80">
        <v>87</v>
      </c>
      <c r="Y20" s="96">
        <v>15</v>
      </c>
      <c r="Z20" s="88">
        <v>60</v>
      </c>
      <c r="AA20" s="242">
        <v>16</v>
      </c>
      <c r="AB20" s="238">
        <v>60</v>
      </c>
      <c r="AC20" s="232">
        <v>14</v>
      </c>
      <c r="AD20" s="80">
        <v>54</v>
      </c>
      <c r="AE20" s="235">
        <v>15</v>
      </c>
      <c r="AF20" s="80">
        <v>55</v>
      </c>
      <c r="AG20" s="121">
        <v>16</v>
      </c>
      <c r="AH20" s="80">
        <v>62</v>
      </c>
      <c r="AI20" s="249">
        <v>16</v>
      </c>
      <c r="AJ20" s="238">
        <v>61</v>
      </c>
      <c r="AK20" s="235">
        <v>14</v>
      </c>
      <c r="AL20" s="80">
        <v>61</v>
      </c>
      <c r="AM20" s="235">
        <v>14</v>
      </c>
      <c r="AN20" s="80">
        <v>54</v>
      </c>
      <c r="AO20" s="93">
        <v>12</v>
      </c>
      <c r="AP20" s="80">
        <v>50</v>
      </c>
      <c r="AQ20" s="239">
        <v>13</v>
      </c>
      <c r="AR20" s="238">
        <v>50</v>
      </c>
      <c r="AS20" s="235">
        <v>12</v>
      </c>
      <c r="AT20" s="80">
        <v>50</v>
      </c>
      <c r="AU20" s="235">
        <v>13</v>
      </c>
      <c r="AV20" s="80">
        <v>50</v>
      </c>
      <c r="AW20" s="93">
        <v>11</v>
      </c>
      <c r="AX20" s="80">
        <v>60</v>
      </c>
      <c r="AY20" s="263">
        <v>13</v>
      </c>
      <c r="AZ20" s="222">
        <v>60</v>
      </c>
      <c r="BA20" s="235">
        <v>11</v>
      </c>
      <c r="BB20" s="80">
        <v>60</v>
      </c>
      <c r="BC20" s="235">
        <v>13</v>
      </c>
      <c r="BD20" s="80">
        <v>60</v>
      </c>
      <c r="BE20" s="93">
        <v>27</v>
      </c>
      <c r="BF20" s="80">
        <v>17</v>
      </c>
      <c r="BG20" s="239">
        <v>29</v>
      </c>
      <c r="BH20" s="238">
        <v>17</v>
      </c>
      <c r="BI20" s="235">
        <v>27</v>
      </c>
      <c r="BJ20" s="80">
        <v>17</v>
      </c>
      <c r="BK20" s="235">
        <v>29</v>
      </c>
      <c r="BL20" s="80">
        <v>17</v>
      </c>
      <c r="BM20" s="93">
        <v>31</v>
      </c>
      <c r="BN20" s="80">
        <v>17</v>
      </c>
      <c r="BO20" s="263">
        <v>32</v>
      </c>
      <c r="BP20" s="222">
        <v>17</v>
      </c>
      <c r="BQ20" s="235">
        <v>29</v>
      </c>
      <c r="BR20" s="80">
        <v>15</v>
      </c>
      <c r="BS20" s="235">
        <v>32</v>
      </c>
      <c r="BT20" s="80">
        <v>17</v>
      </c>
      <c r="BU20" s="232">
        <v>25</v>
      </c>
      <c r="BV20" s="80">
        <v>40</v>
      </c>
      <c r="BW20" s="232">
        <v>26</v>
      </c>
      <c r="BX20" s="80">
        <v>43</v>
      </c>
      <c r="BY20" s="232">
        <v>25</v>
      </c>
      <c r="BZ20" s="80">
        <v>40</v>
      </c>
      <c r="CA20" s="235">
        <v>22</v>
      </c>
      <c r="CB20" s="80">
        <v>46</v>
      </c>
      <c r="CC20" s="232">
        <v>21</v>
      </c>
      <c r="CD20" s="80">
        <v>43</v>
      </c>
      <c r="CE20" s="232">
        <v>21</v>
      </c>
      <c r="CF20" s="80">
        <v>43</v>
      </c>
    </row>
    <row r="21" spans="1:84" ht="12.75" customHeight="1">
      <c r="A21" s="199">
        <v>0.008599537037037036</v>
      </c>
      <c r="B21" s="196">
        <v>0.008472222222222221</v>
      </c>
      <c r="C21" s="80">
        <v>86</v>
      </c>
      <c r="D21" s="221">
        <v>0.007083333333333333</v>
      </c>
      <c r="E21" s="221">
        <v>0.0069560185185185185</v>
      </c>
      <c r="F21" s="222">
        <v>86</v>
      </c>
      <c r="G21" s="217" t="s">
        <v>114</v>
      </c>
      <c r="H21" s="219" t="s">
        <v>214</v>
      </c>
      <c r="I21" s="80">
        <v>86</v>
      </c>
      <c r="J21" s="217" t="s">
        <v>317</v>
      </c>
      <c r="K21" s="219" t="s">
        <v>200</v>
      </c>
      <c r="L21" s="80">
        <v>86</v>
      </c>
      <c r="M21" s="192">
        <v>0.007291666666666666</v>
      </c>
      <c r="N21" s="196">
        <v>0.007199074074074074</v>
      </c>
      <c r="O21" s="80">
        <v>86</v>
      </c>
      <c r="P21" s="220">
        <v>0.010416666666666666</v>
      </c>
      <c r="Q21" s="221">
        <v>0.01025462962962963</v>
      </c>
      <c r="R21" s="222">
        <v>86</v>
      </c>
      <c r="S21" s="217" t="s">
        <v>502</v>
      </c>
      <c r="T21" s="219" t="s">
        <v>577</v>
      </c>
      <c r="U21" s="80">
        <v>86</v>
      </c>
      <c r="V21" s="217" t="s">
        <v>651</v>
      </c>
      <c r="W21" s="219" t="s">
        <v>594</v>
      </c>
      <c r="X21" s="80">
        <v>86</v>
      </c>
      <c r="Y21" s="93">
        <v>19</v>
      </c>
      <c r="Z21" s="88">
        <v>61</v>
      </c>
      <c r="AA21" s="239">
        <v>20</v>
      </c>
      <c r="AB21" s="238">
        <v>61</v>
      </c>
      <c r="AC21" s="232">
        <v>15</v>
      </c>
      <c r="AD21" s="80">
        <v>59</v>
      </c>
      <c r="AE21" s="235">
        <v>16</v>
      </c>
      <c r="AF21" s="80">
        <v>59</v>
      </c>
      <c r="AG21" s="121">
        <v>18</v>
      </c>
      <c r="AH21" s="80">
        <v>63</v>
      </c>
      <c r="AI21" s="239">
        <v>18</v>
      </c>
      <c r="AJ21" s="238">
        <v>62</v>
      </c>
      <c r="AK21" s="235">
        <v>16</v>
      </c>
      <c r="AL21" s="80">
        <v>62</v>
      </c>
      <c r="AM21" s="235">
        <v>15</v>
      </c>
      <c r="AN21" s="80">
        <v>60</v>
      </c>
      <c r="AO21" s="93">
        <v>13</v>
      </c>
      <c r="AP21" s="80">
        <v>53</v>
      </c>
      <c r="AQ21" s="239">
        <v>14</v>
      </c>
      <c r="AR21" s="238">
        <v>53</v>
      </c>
      <c r="AS21" s="235">
        <v>13</v>
      </c>
      <c r="AT21" s="80">
        <v>53</v>
      </c>
      <c r="AU21" s="235">
        <v>14</v>
      </c>
      <c r="AV21" s="80">
        <v>53</v>
      </c>
      <c r="AW21" s="93">
        <v>13</v>
      </c>
      <c r="AX21" s="80">
        <v>61</v>
      </c>
      <c r="AY21" s="263">
        <v>15</v>
      </c>
      <c r="AZ21" s="222">
        <v>61</v>
      </c>
      <c r="BA21" s="235">
        <v>13</v>
      </c>
      <c r="BB21" s="80">
        <v>61</v>
      </c>
      <c r="BC21" s="235">
        <v>15</v>
      </c>
      <c r="BD21" s="80">
        <v>61</v>
      </c>
      <c r="BE21" s="93">
        <v>28</v>
      </c>
      <c r="BF21" s="80">
        <v>19</v>
      </c>
      <c r="BG21" s="239">
        <v>30</v>
      </c>
      <c r="BH21" s="238">
        <v>19</v>
      </c>
      <c r="BI21" s="235">
        <v>28</v>
      </c>
      <c r="BJ21" s="80">
        <v>19</v>
      </c>
      <c r="BK21" s="235">
        <v>30</v>
      </c>
      <c r="BL21" s="80">
        <v>19</v>
      </c>
      <c r="BM21" s="93">
        <v>32</v>
      </c>
      <c r="BN21" s="80">
        <v>19</v>
      </c>
      <c r="BO21" s="263">
        <v>33</v>
      </c>
      <c r="BP21" s="222">
        <v>19</v>
      </c>
      <c r="BQ21" s="235">
        <v>30</v>
      </c>
      <c r="BR21" s="80">
        <v>17</v>
      </c>
      <c r="BS21" s="235">
        <v>33</v>
      </c>
      <c r="BT21" s="80">
        <v>19</v>
      </c>
      <c r="BU21" s="232">
        <v>26</v>
      </c>
      <c r="BV21" s="80">
        <v>43</v>
      </c>
      <c r="BW21" s="232">
        <v>27</v>
      </c>
      <c r="BX21" s="80">
        <v>48</v>
      </c>
      <c r="BY21" s="232">
        <v>26</v>
      </c>
      <c r="BZ21" s="80">
        <v>43</v>
      </c>
      <c r="CA21" s="235">
        <v>23</v>
      </c>
      <c r="CB21" s="80">
        <v>50</v>
      </c>
      <c r="CC21" s="232">
        <v>22</v>
      </c>
      <c r="CD21" s="80">
        <v>46</v>
      </c>
      <c r="CE21" s="232">
        <v>22</v>
      </c>
      <c r="CF21" s="80">
        <v>46</v>
      </c>
    </row>
    <row r="22" spans="1:84" ht="12.75" customHeight="1">
      <c r="A22" s="199">
        <v>0.008738425925925926</v>
      </c>
      <c r="B22" s="196">
        <v>0.008611111111111111</v>
      </c>
      <c r="C22" s="80">
        <v>85</v>
      </c>
      <c r="D22" s="221">
        <v>0.007222222222222223</v>
      </c>
      <c r="E22" s="221">
        <v>0.007094907407407407</v>
      </c>
      <c r="F22" s="222">
        <v>85</v>
      </c>
      <c r="G22" s="217" t="s">
        <v>115</v>
      </c>
      <c r="H22" s="219" t="s">
        <v>215</v>
      </c>
      <c r="I22" s="80">
        <v>85</v>
      </c>
      <c r="J22" s="217" t="s">
        <v>318</v>
      </c>
      <c r="K22" s="219" t="s">
        <v>411</v>
      </c>
      <c r="L22" s="80">
        <v>85</v>
      </c>
      <c r="M22" s="192">
        <v>0.007407407407407407</v>
      </c>
      <c r="N22" s="196">
        <v>0.007303240740740741</v>
      </c>
      <c r="O22" s="80">
        <v>85</v>
      </c>
      <c r="P22" s="220">
        <v>0.010601851851851854</v>
      </c>
      <c r="Q22" s="221">
        <v>0.01042824074074074</v>
      </c>
      <c r="R22" s="222">
        <v>85</v>
      </c>
      <c r="S22" s="217" t="s">
        <v>503</v>
      </c>
      <c r="T22" s="219" t="s">
        <v>578</v>
      </c>
      <c r="U22" s="80">
        <v>85</v>
      </c>
      <c r="V22" s="217" t="s">
        <v>652</v>
      </c>
      <c r="W22" s="219" t="s">
        <v>739</v>
      </c>
      <c r="X22" s="80">
        <v>85</v>
      </c>
      <c r="Y22" s="93">
        <v>23</v>
      </c>
      <c r="Z22" s="88">
        <v>62</v>
      </c>
      <c r="AA22" s="239">
        <v>24</v>
      </c>
      <c r="AB22" s="238">
        <v>62</v>
      </c>
      <c r="AC22" s="233">
        <v>16</v>
      </c>
      <c r="AD22" s="80">
        <v>60</v>
      </c>
      <c r="AE22" s="235">
        <v>17</v>
      </c>
      <c r="AF22" s="80">
        <v>60</v>
      </c>
      <c r="AG22" s="121">
        <v>20</v>
      </c>
      <c r="AH22" s="80">
        <v>64</v>
      </c>
      <c r="AI22" s="239">
        <v>20</v>
      </c>
      <c r="AJ22" s="238">
        <v>63</v>
      </c>
      <c r="AK22" s="235">
        <v>18</v>
      </c>
      <c r="AL22" s="80">
        <v>63</v>
      </c>
      <c r="AM22" s="235">
        <v>16</v>
      </c>
      <c r="AN22" s="80">
        <v>61</v>
      </c>
      <c r="AO22" s="93">
        <v>14</v>
      </c>
      <c r="AP22" s="80">
        <v>56</v>
      </c>
      <c r="AQ22" s="239">
        <v>15</v>
      </c>
      <c r="AR22" s="238">
        <v>56</v>
      </c>
      <c r="AS22" s="235">
        <v>14</v>
      </c>
      <c r="AT22" s="80">
        <v>56</v>
      </c>
      <c r="AU22" s="235">
        <v>15</v>
      </c>
      <c r="AV22" s="80">
        <v>56</v>
      </c>
      <c r="AW22" s="93">
        <v>15</v>
      </c>
      <c r="AX22" s="80">
        <v>62</v>
      </c>
      <c r="AY22" s="263">
        <v>16</v>
      </c>
      <c r="AZ22" s="222">
        <v>62</v>
      </c>
      <c r="BA22" s="235">
        <v>15</v>
      </c>
      <c r="BB22" s="80">
        <v>62</v>
      </c>
      <c r="BC22" s="235">
        <v>16</v>
      </c>
      <c r="BD22" s="80">
        <v>62</v>
      </c>
      <c r="BE22" s="93">
        <v>29</v>
      </c>
      <c r="BF22" s="80">
        <v>21</v>
      </c>
      <c r="BG22" s="239">
        <v>31</v>
      </c>
      <c r="BH22" s="238">
        <v>21</v>
      </c>
      <c r="BI22" s="235">
        <v>29</v>
      </c>
      <c r="BJ22" s="80">
        <v>21</v>
      </c>
      <c r="BK22" s="235">
        <v>31</v>
      </c>
      <c r="BL22" s="80">
        <v>21</v>
      </c>
      <c r="BM22" s="93">
        <v>33</v>
      </c>
      <c r="BN22" s="80">
        <v>21</v>
      </c>
      <c r="BO22" s="263">
        <v>34</v>
      </c>
      <c r="BP22" s="222">
        <v>21</v>
      </c>
      <c r="BQ22" s="235">
        <v>31</v>
      </c>
      <c r="BR22" s="80">
        <v>19</v>
      </c>
      <c r="BS22" s="235">
        <v>34</v>
      </c>
      <c r="BT22" s="80">
        <v>21</v>
      </c>
      <c r="BU22" s="232">
        <v>27</v>
      </c>
      <c r="BV22" s="80">
        <v>46</v>
      </c>
      <c r="BW22" s="232">
        <v>28</v>
      </c>
      <c r="BX22" s="80">
        <v>53</v>
      </c>
      <c r="BY22" s="232">
        <v>27</v>
      </c>
      <c r="BZ22" s="80">
        <v>46</v>
      </c>
      <c r="CA22" s="235">
        <v>24</v>
      </c>
      <c r="CB22" s="80">
        <v>55</v>
      </c>
      <c r="CC22" s="232">
        <v>23</v>
      </c>
      <c r="CD22" s="80">
        <v>50</v>
      </c>
      <c r="CE22" s="232">
        <v>23</v>
      </c>
      <c r="CF22" s="80">
        <v>50</v>
      </c>
    </row>
    <row r="23" spans="1:84" ht="12.75" customHeight="1">
      <c r="A23" s="199">
        <v>0.008888888888888889</v>
      </c>
      <c r="B23" s="196">
        <v>0.00875</v>
      </c>
      <c r="C23" s="80">
        <v>84</v>
      </c>
      <c r="D23" s="221">
        <v>0.007361111111111111</v>
      </c>
      <c r="E23" s="221">
        <v>0.007233796296296296</v>
      </c>
      <c r="F23" s="222">
        <v>84</v>
      </c>
      <c r="G23" s="217" t="s">
        <v>116</v>
      </c>
      <c r="H23" s="219" t="s">
        <v>216</v>
      </c>
      <c r="I23" s="80">
        <v>84</v>
      </c>
      <c r="J23" s="217" t="s">
        <v>319</v>
      </c>
      <c r="K23" s="219" t="s">
        <v>412</v>
      </c>
      <c r="L23" s="80">
        <v>84</v>
      </c>
      <c r="M23" s="192">
        <v>0.007523148148148148</v>
      </c>
      <c r="N23" s="196">
        <v>0.007418981481481481</v>
      </c>
      <c r="O23" s="80">
        <v>84</v>
      </c>
      <c r="P23" s="220">
        <v>0.010787037037037038</v>
      </c>
      <c r="Q23" s="221">
        <v>0.010613425925925927</v>
      </c>
      <c r="R23" s="222">
        <v>84</v>
      </c>
      <c r="S23" s="217" t="s">
        <v>504</v>
      </c>
      <c r="T23" s="219" t="s">
        <v>579</v>
      </c>
      <c r="U23" s="80">
        <v>84</v>
      </c>
      <c r="V23" s="217" t="s">
        <v>653</v>
      </c>
      <c r="W23" s="219" t="s">
        <v>740</v>
      </c>
      <c r="X23" s="80">
        <v>84</v>
      </c>
      <c r="Y23" s="93">
        <v>27</v>
      </c>
      <c r="Z23" s="88">
        <v>63</v>
      </c>
      <c r="AA23" s="239">
        <v>28</v>
      </c>
      <c r="AB23" s="238">
        <v>63</v>
      </c>
      <c r="AC23" s="232">
        <v>19</v>
      </c>
      <c r="AD23" s="80">
        <v>61</v>
      </c>
      <c r="AE23" s="235">
        <v>20</v>
      </c>
      <c r="AF23" s="80">
        <v>61</v>
      </c>
      <c r="AG23" s="121">
        <v>22</v>
      </c>
      <c r="AH23" s="80">
        <v>65</v>
      </c>
      <c r="AI23" s="239">
        <v>22</v>
      </c>
      <c r="AJ23" s="238">
        <v>64</v>
      </c>
      <c r="AK23" s="235">
        <v>20</v>
      </c>
      <c r="AL23" s="80">
        <v>64</v>
      </c>
      <c r="AM23" s="235">
        <v>18</v>
      </c>
      <c r="AN23" s="80">
        <v>62</v>
      </c>
      <c r="AO23" s="93">
        <v>15</v>
      </c>
      <c r="AP23" s="80">
        <v>60</v>
      </c>
      <c r="AQ23" s="239">
        <v>16</v>
      </c>
      <c r="AR23" s="238">
        <v>60</v>
      </c>
      <c r="AS23" s="235">
        <v>15</v>
      </c>
      <c r="AT23" s="80">
        <v>60</v>
      </c>
      <c r="AU23" s="235">
        <v>16</v>
      </c>
      <c r="AV23" s="80">
        <v>60</v>
      </c>
      <c r="AW23" s="93">
        <v>17</v>
      </c>
      <c r="AX23" s="80">
        <v>63</v>
      </c>
      <c r="AY23" s="263">
        <v>17</v>
      </c>
      <c r="AZ23" s="222">
        <v>63</v>
      </c>
      <c r="BA23" s="235">
        <v>17</v>
      </c>
      <c r="BB23" s="80">
        <v>63</v>
      </c>
      <c r="BC23" s="235">
        <v>17</v>
      </c>
      <c r="BD23" s="80">
        <v>63</v>
      </c>
      <c r="BE23" s="93">
        <v>30</v>
      </c>
      <c r="BF23" s="80">
        <v>23</v>
      </c>
      <c r="BG23" s="239">
        <v>32</v>
      </c>
      <c r="BH23" s="238">
        <v>23</v>
      </c>
      <c r="BI23" s="235">
        <v>30</v>
      </c>
      <c r="BJ23" s="80">
        <v>23</v>
      </c>
      <c r="BK23" s="235">
        <v>32</v>
      </c>
      <c r="BL23" s="80">
        <v>25</v>
      </c>
      <c r="BM23" s="93">
        <v>34</v>
      </c>
      <c r="BN23" s="80">
        <v>23</v>
      </c>
      <c r="BO23" s="263">
        <v>35</v>
      </c>
      <c r="BP23" s="222">
        <v>23</v>
      </c>
      <c r="BQ23" s="235">
        <v>32</v>
      </c>
      <c r="BR23" s="80">
        <v>21</v>
      </c>
      <c r="BS23" s="235">
        <v>35</v>
      </c>
      <c r="BT23" s="80">
        <v>25</v>
      </c>
      <c r="BU23" s="232">
        <v>28</v>
      </c>
      <c r="BV23" s="80">
        <v>50</v>
      </c>
      <c r="BW23" s="232">
        <v>29</v>
      </c>
      <c r="BX23" s="80">
        <v>58</v>
      </c>
      <c r="BY23" s="232">
        <v>28</v>
      </c>
      <c r="BZ23" s="80">
        <v>50</v>
      </c>
      <c r="CA23" s="235">
        <v>25</v>
      </c>
      <c r="CB23" s="80">
        <v>60</v>
      </c>
      <c r="CC23" s="232">
        <v>24</v>
      </c>
      <c r="CD23" s="80">
        <v>55</v>
      </c>
      <c r="CE23" s="232">
        <v>24</v>
      </c>
      <c r="CF23" s="80">
        <v>55</v>
      </c>
    </row>
    <row r="24" spans="1:84" ht="12.75" customHeight="1">
      <c r="A24" s="199">
        <v>0.009039351851851852</v>
      </c>
      <c r="B24" s="196">
        <v>0.008900462962962962</v>
      </c>
      <c r="C24" s="80">
        <v>83</v>
      </c>
      <c r="D24" s="221">
        <v>0.0075</v>
      </c>
      <c r="E24" s="221">
        <v>0.007372685185185186</v>
      </c>
      <c r="F24" s="222">
        <v>83</v>
      </c>
      <c r="G24" s="217" t="s">
        <v>117</v>
      </c>
      <c r="H24" s="219" t="s">
        <v>217</v>
      </c>
      <c r="I24" s="80">
        <v>83</v>
      </c>
      <c r="J24" s="217" t="s">
        <v>320</v>
      </c>
      <c r="K24" s="219" t="s">
        <v>413</v>
      </c>
      <c r="L24" s="80">
        <v>83</v>
      </c>
      <c r="M24" s="192">
        <v>0.007638888888888889</v>
      </c>
      <c r="N24" s="196">
        <v>0.007534722222222221</v>
      </c>
      <c r="O24" s="80">
        <v>83</v>
      </c>
      <c r="P24" s="220">
        <v>0.010983796296296297</v>
      </c>
      <c r="Q24" s="221">
        <v>0.010798611111111111</v>
      </c>
      <c r="R24" s="222">
        <v>83</v>
      </c>
      <c r="S24" s="217" t="s">
        <v>321</v>
      </c>
      <c r="T24" s="219" t="s">
        <v>580</v>
      </c>
      <c r="U24" s="80">
        <v>83</v>
      </c>
      <c r="V24" s="217" t="s">
        <v>654</v>
      </c>
      <c r="W24" s="219" t="s">
        <v>741</v>
      </c>
      <c r="X24" s="80">
        <v>83</v>
      </c>
      <c r="Y24" s="93">
        <v>31</v>
      </c>
      <c r="Z24" s="88">
        <v>64</v>
      </c>
      <c r="AA24" s="239">
        <v>31</v>
      </c>
      <c r="AB24" s="238">
        <v>64</v>
      </c>
      <c r="AC24" s="232">
        <v>23</v>
      </c>
      <c r="AD24" s="80">
        <v>62</v>
      </c>
      <c r="AE24" s="235">
        <v>24</v>
      </c>
      <c r="AF24" s="80">
        <v>62</v>
      </c>
      <c r="AG24" s="121">
        <v>24</v>
      </c>
      <c r="AH24" s="80">
        <v>66</v>
      </c>
      <c r="AI24" s="239">
        <v>24</v>
      </c>
      <c r="AJ24" s="238">
        <v>65</v>
      </c>
      <c r="AK24" s="235">
        <v>22</v>
      </c>
      <c r="AL24" s="80">
        <v>65</v>
      </c>
      <c r="AM24" s="235">
        <v>20</v>
      </c>
      <c r="AN24" s="80">
        <v>63</v>
      </c>
      <c r="AO24" s="93">
        <v>17</v>
      </c>
      <c r="AP24" s="80">
        <v>61</v>
      </c>
      <c r="AQ24" s="239">
        <v>18</v>
      </c>
      <c r="AR24" s="238">
        <v>61</v>
      </c>
      <c r="AS24" s="235">
        <v>17</v>
      </c>
      <c r="AT24" s="80">
        <v>61</v>
      </c>
      <c r="AU24" s="235">
        <v>18</v>
      </c>
      <c r="AV24" s="80">
        <v>61</v>
      </c>
      <c r="AW24" s="93">
        <v>19</v>
      </c>
      <c r="AX24" s="80">
        <v>64</v>
      </c>
      <c r="AY24" s="263">
        <v>18</v>
      </c>
      <c r="AZ24" s="222">
        <v>64</v>
      </c>
      <c r="BA24" s="235">
        <v>19</v>
      </c>
      <c r="BB24" s="80">
        <v>64</v>
      </c>
      <c r="BC24" s="235">
        <v>18</v>
      </c>
      <c r="BD24" s="80">
        <v>64</v>
      </c>
      <c r="BE24" s="93">
        <v>31</v>
      </c>
      <c r="BF24" s="80">
        <v>25</v>
      </c>
      <c r="BG24" s="239">
        <v>33</v>
      </c>
      <c r="BH24" s="238">
        <v>25</v>
      </c>
      <c r="BI24" s="235">
        <v>31</v>
      </c>
      <c r="BJ24" s="80">
        <v>25</v>
      </c>
      <c r="BK24" s="235">
        <v>33</v>
      </c>
      <c r="BL24" s="80">
        <v>27</v>
      </c>
      <c r="BM24" s="93">
        <v>35</v>
      </c>
      <c r="BN24" s="80">
        <v>25</v>
      </c>
      <c r="BO24" s="263">
        <v>36</v>
      </c>
      <c r="BP24" s="222">
        <v>25</v>
      </c>
      <c r="BQ24" s="235">
        <v>33</v>
      </c>
      <c r="BR24" s="80">
        <v>23</v>
      </c>
      <c r="BS24" s="235">
        <v>36</v>
      </c>
      <c r="BT24" s="80">
        <v>27</v>
      </c>
      <c r="BU24" s="232">
        <v>29</v>
      </c>
      <c r="BV24" s="80">
        <v>55</v>
      </c>
      <c r="BW24" s="232">
        <v>30</v>
      </c>
      <c r="BX24" s="80">
        <v>60</v>
      </c>
      <c r="BY24" s="232">
        <v>29</v>
      </c>
      <c r="BZ24" s="80">
        <v>55</v>
      </c>
      <c r="CA24" s="235">
        <v>26</v>
      </c>
      <c r="CB24" s="80">
        <v>61</v>
      </c>
      <c r="CC24" s="232">
        <v>25</v>
      </c>
      <c r="CD24" s="80">
        <v>60</v>
      </c>
      <c r="CE24" s="232">
        <v>25</v>
      </c>
      <c r="CF24" s="80">
        <v>60</v>
      </c>
    </row>
    <row r="25" spans="1:84" ht="12.75" customHeight="1">
      <c r="A25" s="199">
        <v>0.009189814814814814</v>
      </c>
      <c r="B25" s="196">
        <v>0.009050925925925926</v>
      </c>
      <c r="C25" s="80">
        <v>82</v>
      </c>
      <c r="D25" s="221">
        <v>0.007638888888888889</v>
      </c>
      <c r="E25" s="221">
        <v>0.007511574074074074</v>
      </c>
      <c r="F25" s="222">
        <v>82</v>
      </c>
      <c r="G25" s="217" t="s">
        <v>118</v>
      </c>
      <c r="H25" s="219" t="s">
        <v>218</v>
      </c>
      <c r="I25" s="80">
        <v>82</v>
      </c>
      <c r="J25" s="217" t="s">
        <v>321</v>
      </c>
      <c r="K25" s="219" t="s">
        <v>414</v>
      </c>
      <c r="L25" s="80">
        <v>82</v>
      </c>
      <c r="M25" s="192">
        <v>0.007766203703703703</v>
      </c>
      <c r="N25" s="196">
        <v>0.007650462962962963</v>
      </c>
      <c r="O25" s="80">
        <v>82</v>
      </c>
      <c r="P25" s="220">
        <v>0.011180555555555556</v>
      </c>
      <c r="Q25" s="221">
        <v>0.01099537037037037</v>
      </c>
      <c r="R25" s="222">
        <v>82</v>
      </c>
      <c r="S25" s="217" t="s">
        <v>505</v>
      </c>
      <c r="T25" s="219" t="s">
        <v>207</v>
      </c>
      <c r="U25" s="80">
        <v>82</v>
      </c>
      <c r="V25" s="217" t="s">
        <v>655</v>
      </c>
      <c r="W25" s="219" t="s">
        <v>742</v>
      </c>
      <c r="X25" s="80">
        <v>82</v>
      </c>
      <c r="Y25" s="93">
        <v>35</v>
      </c>
      <c r="Z25" s="88">
        <v>65</v>
      </c>
      <c r="AA25" s="239">
        <v>34</v>
      </c>
      <c r="AB25" s="238">
        <v>65</v>
      </c>
      <c r="AC25" s="232">
        <v>27</v>
      </c>
      <c r="AD25" s="80">
        <v>63</v>
      </c>
      <c r="AE25" s="235">
        <v>28</v>
      </c>
      <c r="AF25" s="80">
        <v>63</v>
      </c>
      <c r="AG25" s="121">
        <v>26</v>
      </c>
      <c r="AH25" s="80">
        <v>67</v>
      </c>
      <c r="AI25" s="239">
        <v>25</v>
      </c>
      <c r="AJ25" s="238">
        <v>66</v>
      </c>
      <c r="AK25" s="235">
        <v>24</v>
      </c>
      <c r="AL25" s="80">
        <v>66</v>
      </c>
      <c r="AM25" s="235">
        <v>22</v>
      </c>
      <c r="AN25" s="80">
        <v>64</v>
      </c>
      <c r="AO25" s="93">
        <v>19</v>
      </c>
      <c r="AP25" s="80">
        <v>62</v>
      </c>
      <c r="AQ25" s="239">
        <v>20</v>
      </c>
      <c r="AR25" s="238">
        <v>62</v>
      </c>
      <c r="AS25" s="235">
        <v>19</v>
      </c>
      <c r="AT25" s="80">
        <v>62</v>
      </c>
      <c r="AU25" s="235">
        <v>20</v>
      </c>
      <c r="AV25" s="80">
        <v>62</v>
      </c>
      <c r="AW25" s="93">
        <v>20</v>
      </c>
      <c r="AX25" s="80">
        <v>65</v>
      </c>
      <c r="AY25" s="263">
        <v>19</v>
      </c>
      <c r="AZ25" s="222">
        <v>65</v>
      </c>
      <c r="BA25" s="235">
        <v>20</v>
      </c>
      <c r="BB25" s="80">
        <v>65</v>
      </c>
      <c r="BC25" s="235">
        <v>19</v>
      </c>
      <c r="BD25" s="80">
        <v>65</v>
      </c>
      <c r="BE25" s="93">
        <v>32</v>
      </c>
      <c r="BF25" s="80">
        <v>29</v>
      </c>
      <c r="BG25" s="239">
        <v>34</v>
      </c>
      <c r="BH25" s="238">
        <v>29</v>
      </c>
      <c r="BI25" s="235">
        <v>32</v>
      </c>
      <c r="BJ25" s="80">
        <v>29</v>
      </c>
      <c r="BK25" s="235">
        <v>34</v>
      </c>
      <c r="BL25" s="80">
        <v>29</v>
      </c>
      <c r="BM25" s="93">
        <v>36</v>
      </c>
      <c r="BN25" s="80">
        <v>28</v>
      </c>
      <c r="BO25" s="263">
        <v>37</v>
      </c>
      <c r="BP25" s="222">
        <v>28</v>
      </c>
      <c r="BQ25" s="235">
        <v>34</v>
      </c>
      <c r="BR25" s="80">
        <v>25</v>
      </c>
      <c r="BS25" s="235">
        <v>37</v>
      </c>
      <c r="BT25" s="80">
        <v>30</v>
      </c>
      <c r="BU25" s="232">
        <v>30</v>
      </c>
      <c r="BV25" s="80">
        <v>60</v>
      </c>
      <c r="BW25" s="232">
        <v>31</v>
      </c>
      <c r="BX25" s="80">
        <v>61</v>
      </c>
      <c r="BY25" s="232">
        <v>30</v>
      </c>
      <c r="BZ25" s="80">
        <v>60</v>
      </c>
      <c r="CA25" s="235">
        <v>27</v>
      </c>
      <c r="CB25" s="80">
        <v>62</v>
      </c>
      <c r="CC25" s="232">
        <v>26</v>
      </c>
      <c r="CD25" s="80">
        <v>61</v>
      </c>
      <c r="CE25" s="232">
        <v>26</v>
      </c>
      <c r="CF25" s="80">
        <v>61</v>
      </c>
    </row>
    <row r="26" spans="1:84" ht="12.75" customHeight="1">
      <c r="A26" s="199">
        <v>0.009351851851851853</v>
      </c>
      <c r="B26" s="196">
        <v>0.00920138888888889</v>
      </c>
      <c r="C26" s="80">
        <v>81</v>
      </c>
      <c r="D26" s="221">
        <v>0.007789351851851852</v>
      </c>
      <c r="E26" s="221">
        <v>0.007650462962962963</v>
      </c>
      <c r="F26" s="222">
        <v>81</v>
      </c>
      <c r="G26" s="217" t="s">
        <v>119</v>
      </c>
      <c r="H26" s="219" t="s">
        <v>219</v>
      </c>
      <c r="I26" s="80">
        <v>81</v>
      </c>
      <c r="J26" s="217" t="s">
        <v>322</v>
      </c>
      <c r="K26" s="219" t="s">
        <v>207</v>
      </c>
      <c r="L26" s="80">
        <v>81</v>
      </c>
      <c r="M26" s="192">
        <v>0.007893518518518518</v>
      </c>
      <c r="N26" s="196">
        <v>0.007777777777777777</v>
      </c>
      <c r="O26" s="80">
        <v>81</v>
      </c>
      <c r="P26" s="220">
        <v>0.011388888888888888</v>
      </c>
      <c r="Q26" s="221">
        <v>0.01119212962962963</v>
      </c>
      <c r="R26" s="222">
        <v>81</v>
      </c>
      <c r="S26" s="217" t="s">
        <v>506</v>
      </c>
      <c r="T26" s="219" t="s">
        <v>581</v>
      </c>
      <c r="U26" s="80">
        <v>81</v>
      </c>
      <c r="V26" s="217" t="s">
        <v>656</v>
      </c>
      <c r="W26" s="219" t="s">
        <v>743</v>
      </c>
      <c r="X26" s="80">
        <v>81</v>
      </c>
      <c r="Y26" s="93">
        <v>39</v>
      </c>
      <c r="Z26" s="88">
        <v>66</v>
      </c>
      <c r="AA26" s="239">
        <v>37</v>
      </c>
      <c r="AB26" s="238">
        <v>66</v>
      </c>
      <c r="AC26" s="232">
        <v>31</v>
      </c>
      <c r="AD26" s="80">
        <v>64</v>
      </c>
      <c r="AE26" s="235">
        <v>31</v>
      </c>
      <c r="AF26" s="80">
        <v>64</v>
      </c>
      <c r="AG26" s="121">
        <v>28</v>
      </c>
      <c r="AH26" s="80">
        <v>68</v>
      </c>
      <c r="AI26" s="239">
        <v>26</v>
      </c>
      <c r="AJ26" s="238">
        <v>67</v>
      </c>
      <c r="AK26" s="235">
        <v>26</v>
      </c>
      <c r="AL26" s="80">
        <v>67</v>
      </c>
      <c r="AM26" s="235">
        <v>24</v>
      </c>
      <c r="AN26" s="80">
        <v>65</v>
      </c>
      <c r="AO26" s="93">
        <v>20</v>
      </c>
      <c r="AP26" s="80">
        <v>63</v>
      </c>
      <c r="AQ26" s="239">
        <v>22</v>
      </c>
      <c r="AR26" s="238">
        <v>63</v>
      </c>
      <c r="AS26" s="235">
        <v>20</v>
      </c>
      <c r="AT26" s="80">
        <v>63</v>
      </c>
      <c r="AU26" s="235">
        <v>22</v>
      </c>
      <c r="AV26" s="80">
        <v>63</v>
      </c>
      <c r="AW26" s="93">
        <v>21</v>
      </c>
      <c r="AX26" s="80">
        <v>66</v>
      </c>
      <c r="AY26" s="263">
        <v>20</v>
      </c>
      <c r="AZ26" s="222">
        <v>66</v>
      </c>
      <c r="BA26" s="235">
        <v>21</v>
      </c>
      <c r="BB26" s="80">
        <v>66</v>
      </c>
      <c r="BC26" s="235">
        <v>20</v>
      </c>
      <c r="BD26" s="80">
        <v>66</v>
      </c>
      <c r="BE26" s="93">
        <v>33</v>
      </c>
      <c r="BF26" s="80">
        <v>34</v>
      </c>
      <c r="BG26" s="239">
        <v>35</v>
      </c>
      <c r="BH26" s="238">
        <v>34</v>
      </c>
      <c r="BI26" s="235">
        <v>33</v>
      </c>
      <c r="BJ26" s="80">
        <v>32</v>
      </c>
      <c r="BK26" s="235">
        <v>35</v>
      </c>
      <c r="BL26" s="80">
        <v>34</v>
      </c>
      <c r="BM26" s="93">
        <v>37</v>
      </c>
      <c r="BN26" s="80">
        <v>32</v>
      </c>
      <c r="BO26" s="263">
        <v>38</v>
      </c>
      <c r="BP26" s="222">
        <v>32</v>
      </c>
      <c r="BQ26" s="235">
        <v>35</v>
      </c>
      <c r="BR26" s="80">
        <v>27</v>
      </c>
      <c r="BS26" s="235">
        <v>38</v>
      </c>
      <c r="BT26" s="80">
        <v>32</v>
      </c>
      <c r="BU26" s="232">
        <v>31</v>
      </c>
      <c r="BV26" s="80">
        <v>61</v>
      </c>
      <c r="BW26" s="232">
        <v>32</v>
      </c>
      <c r="BX26" s="80">
        <v>62</v>
      </c>
      <c r="BY26" s="232">
        <v>31</v>
      </c>
      <c r="BZ26" s="80">
        <v>61</v>
      </c>
      <c r="CA26" s="235">
        <v>28</v>
      </c>
      <c r="CB26" s="80">
        <v>63</v>
      </c>
      <c r="CC26" s="232">
        <v>27</v>
      </c>
      <c r="CD26" s="80">
        <v>62</v>
      </c>
      <c r="CE26" s="232">
        <v>27</v>
      </c>
      <c r="CF26" s="80">
        <v>62</v>
      </c>
    </row>
    <row r="27" spans="1:84" ht="12.75" customHeight="1">
      <c r="A27" s="199">
        <v>0.00951388888888889</v>
      </c>
      <c r="B27" s="196">
        <v>0.009363425925925926</v>
      </c>
      <c r="C27" s="80">
        <v>80</v>
      </c>
      <c r="D27" s="221">
        <v>0.007939814814814814</v>
      </c>
      <c r="E27" s="221">
        <v>0.0078009259259259256</v>
      </c>
      <c r="F27" s="222">
        <v>80</v>
      </c>
      <c r="G27" s="217" t="s">
        <v>120</v>
      </c>
      <c r="H27" s="219" t="s">
        <v>221</v>
      </c>
      <c r="I27" s="80">
        <v>80</v>
      </c>
      <c r="J27" s="217" t="s">
        <v>323</v>
      </c>
      <c r="K27" s="219" t="s">
        <v>415</v>
      </c>
      <c r="L27" s="80">
        <v>80</v>
      </c>
      <c r="M27" s="192">
        <v>0.008020833333333333</v>
      </c>
      <c r="N27" s="196">
        <v>0.007905092592592592</v>
      </c>
      <c r="O27" s="80">
        <v>80</v>
      </c>
      <c r="P27" s="220">
        <v>0.011597222222222222</v>
      </c>
      <c r="Q27" s="221">
        <v>0.011400462962962965</v>
      </c>
      <c r="R27" s="222">
        <v>80</v>
      </c>
      <c r="S27" s="217" t="s">
        <v>507</v>
      </c>
      <c r="T27" s="219" t="s">
        <v>582</v>
      </c>
      <c r="U27" s="80">
        <v>80</v>
      </c>
      <c r="V27" s="217" t="s">
        <v>657</v>
      </c>
      <c r="W27" s="219" t="s">
        <v>744</v>
      </c>
      <c r="X27" s="80">
        <v>80</v>
      </c>
      <c r="Y27" s="93">
        <v>42</v>
      </c>
      <c r="Z27" s="88">
        <v>67</v>
      </c>
      <c r="AA27" s="239">
        <v>40</v>
      </c>
      <c r="AB27" s="238">
        <v>67</v>
      </c>
      <c r="AC27" s="232">
        <v>35</v>
      </c>
      <c r="AD27" s="80">
        <v>65</v>
      </c>
      <c r="AE27" s="235">
        <v>34</v>
      </c>
      <c r="AF27" s="80">
        <v>65</v>
      </c>
      <c r="AG27" s="121">
        <v>29</v>
      </c>
      <c r="AH27" s="80">
        <v>69</v>
      </c>
      <c r="AI27" s="239">
        <v>27</v>
      </c>
      <c r="AJ27" s="238">
        <v>68</v>
      </c>
      <c r="AK27" s="235">
        <v>28</v>
      </c>
      <c r="AL27" s="80">
        <v>68</v>
      </c>
      <c r="AM27" s="235">
        <v>25</v>
      </c>
      <c r="AN27" s="80">
        <v>66</v>
      </c>
      <c r="AO27" s="93">
        <v>21</v>
      </c>
      <c r="AP27" s="80">
        <v>64</v>
      </c>
      <c r="AQ27" s="239">
        <v>23</v>
      </c>
      <c r="AR27" s="238">
        <v>64</v>
      </c>
      <c r="AS27" s="235">
        <v>21</v>
      </c>
      <c r="AT27" s="80">
        <v>64</v>
      </c>
      <c r="AU27" s="235">
        <v>23</v>
      </c>
      <c r="AV27" s="80">
        <v>64</v>
      </c>
      <c r="AW27" s="93">
        <v>22</v>
      </c>
      <c r="AX27" s="80">
        <v>67</v>
      </c>
      <c r="AY27" s="263">
        <v>21</v>
      </c>
      <c r="AZ27" s="222">
        <v>68</v>
      </c>
      <c r="BA27" s="235">
        <v>22</v>
      </c>
      <c r="BB27" s="80">
        <v>67</v>
      </c>
      <c r="BC27" s="235">
        <v>21</v>
      </c>
      <c r="BD27" s="80">
        <v>68</v>
      </c>
      <c r="BE27" s="93">
        <v>34</v>
      </c>
      <c r="BF27" s="80">
        <v>40</v>
      </c>
      <c r="BG27" s="239">
        <v>36</v>
      </c>
      <c r="BH27" s="238">
        <v>40</v>
      </c>
      <c r="BI27" s="235">
        <v>34</v>
      </c>
      <c r="BJ27" s="80">
        <v>38</v>
      </c>
      <c r="BK27" s="235">
        <v>36</v>
      </c>
      <c r="BL27" s="80">
        <v>38</v>
      </c>
      <c r="BM27" s="93">
        <v>38</v>
      </c>
      <c r="BN27" s="80">
        <v>36</v>
      </c>
      <c r="BO27" s="263">
        <v>39</v>
      </c>
      <c r="BP27" s="222">
        <v>36</v>
      </c>
      <c r="BQ27" s="235">
        <v>36</v>
      </c>
      <c r="BR27" s="80">
        <v>30</v>
      </c>
      <c r="BS27" s="235">
        <v>39</v>
      </c>
      <c r="BT27" s="80">
        <v>36</v>
      </c>
      <c r="BU27" s="232">
        <v>32</v>
      </c>
      <c r="BV27" s="80">
        <v>62</v>
      </c>
      <c r="BW27" s="232">
        <v>33</v>
      </c>
      <c r="BX27" s="80">
        <v>63</v>
      </c>
      <c r="BY27" s="232">
        <v>32</v>
      </c>
      <c r="BZ27" s="80">
        <v>62</v>
      </c>
      <c r="CA27" s="235">
        <v>29</v>
      </c>
      <c r="CB27" s="80">
        <v>64</v>
      </c>
      <c r="CC27" s="232">
        <v>28</v>
      </c>
      <c r="CD27" s="80">
        <v>63</v>
      </c>
      <c r="CE27" s="232">
        <v>28</v>
      </c>
      <c r="CF27" s="80">
        <v>63</v>
      </c>
    </row>
    <row r="28" spans="1:84" ht="12.75" customHeight="1">
      <c r="A28" s="199">
        <v>0.0096875</v>
      </c>
      <c r="B28" s="196">
        <v>0.009525462962962963</v>
      </c>
      <c r="C28" s="80">
        <v>79</v>
      </c>
      <c r="D28" s="221">
        <v>0.008101851851851851</v>
      </c>
      <c r="E28" s="221">
        <v>0.007951388888888888</v>
      </c>
      <c r="F28" s="222">
        <v>79</v>
      </c>
      <c r="G28" s="217" t="s">
        <v>121</v>
      </c>
      <c r="H28" s="219" t="s">
        <v>220</v>
      </c>
      <c r="I28" s="80">
        <v>79</v>
      </c>
      <c r="J28" s="217" t="s">
        <v>324</v>
      </c>
      <c r="K28" s="219" t="s">
        <v>416</v>
      </c>
      <c r="L28" s="80">
        <v>79</v>
      </c>
      <c r="M28" s="192">
        <v>0.008148148148148147</v>
      </c>
      <c r="N28" s="196">
        <v>0.008032407407407407</v>
      </c>
      <c r="O28" s="80">
        <v>79</v>
      </c>
      <c r="P28" s="220">
        <v>0.011805555555555555</v>
      </c>
      <c r="Q28" s="221">
        <v>0.011608796296296296</v>
      </c>
      <c r="R28" s="222">
        <v>79</v>
      </c>
      <c r="S28" s="217" t="s">
        <v>508</v>
      </c>
      <c r="T28" s="219" t="s">
        <v>583</v>
      </c>
      <c r="U28" s="80">
        <v>79</v>
      </c>
      <c r="V28" s="217" t="s">
        <v>342</v>
      </c>
      <c r="W28" s="219" t="s">
        <v>745</v>
      </c>
      <c r="X28" s="80">
        <v>79</v>
      </c>
      <c r="Y28" s="93">
        <v>45</v>
      </c>
      <c r="Z28" s="88">
        <v>68</v>
      </c>
      <c r="AA28" s="239">
        <v>43</v>
      </c>
      <c r="AB28" s="238">
        <v>68</v>
      </c>
      <c r="AC28" s="232">
        <v>39</v>
      </c>
      <c r="AD28" s="80">
        <v>66</v>
      </c>
      <c r="AE28" s="235">
        <v>37</v>
      </c>
      <c r="AF28" s="80">
        <v>66</v>
      </c>
      <c r="AG28" s="121">
        <v>30</v>
      </c>
      <c r="AH28" s="80">
        <v>70</v>
      </c>
      <c r="AI28" s="239">
        <v>28</v>
      </c>
      <c r="AJ28" s="238">
        <v>69</v>
      </c>
      <c r="AK28" s="235">
        <v>29</v>
      </c>
      <c r="AL28" s="80">
        <v>69</v>
      </c>
      <c r="AM28" s="235">
        <v>26</v>
      </c>
      <c r="AN28" s="80">
        <v>67</v>
      </c>
      <c r="AO28" s="93">
        <v>22</v>
      </c>
      <c r="AP28" s="80">
        <v>65</v>
      </c>
      <c r="AQ28" s="239">
        <v>24</v>
      </c>
      <c r="AR28" s="238">
        <v>65</v>
      </c>
      <c r="AS28" s="235">
        <v>22</v>
      </c>
      <c r="AT28" s="80">
        <v>65</v>
      </c>
      <c r="AU28" s="235">
        <v>24</v>
      </c>
      <c r="AV28" s="80">
        <v>65</v>
      </c>
      <c r="AW28" s="93">
        <v>23</v>
      </c>
      <c r="AX28" s="80">
        <v>68</v>
      </c>
      <c r="AY28" s="263">
        <v>22</v>
      </c>
      <c r="AZ28" s="222">
        <v>70</v>
      </c>
      <c r="BA28" s="235">
        <v>23</v>
      </c>
      <c r="BB28" s="80">
        <v>68</v>
      </c>
      <c r="BC28" s="235">
        <v>22</v>
      </c>
      <c r="BD28" s="80">
        <v>70</v>
      </c>
      <c r="BE28" s="93">
        <v>35</v>
      </c>
      <c r="BF28" s="80">
        <v>42</v>
      </c>
      <c r="BG28" s="239">
        <v>37</v>
      </c>
      <c r="BH28" s="238">
        <v>42</v>
      </c>
      <c r="BI28" s="235">
        <v>35</v>
      </c>
      <c r="BJ28" s="80">
        <v>40</v>
      </c>
      <c r="BK28" s="235">
        <v>37</v>
      </c>
      <c r="BL28" s="80">
        <v>40</v>
      </c>
      <c r="BM28" s="93">
        <v>39</v>
      </c>
      <c r="BN28" s="80">
        <v>40</v>
      </c>
      <c r="BO28" s="263">
        <v>40</v>
      </c>
      <c r="BP28" s="222">
        <v>40</v>
      </c>
      <c r="BQ28" s="235">
        <v>37</v>
      </c>
      <c r="BR28" s="80">
        <v>34</v>
      </c>
      <c r="BS28" s="235">
        <v>40</v>
      </c>
      <c r="BT28" s="80">
        <v>39</v>
      </c>
      <c r="BU28" s="232">
        <v>33</v>
      </c>
      <c r="BV28" s="80">
        <v>63</v>
      </c>
      <c r="BW28" s="232">
        <v>34</v>
      </c>
      <c r="BX28" s="80">
        <v>64</v>
      </c>
      <c r="BY28" s="232">
        <v>33</v>
      </c>
      <c r="BZ28" s="80">
        <v>63</v>
      </c>
      <c r="CA28" s="235">
        <v>30</v>
      </c>
      <c r="CB28" s="80">
        <v>65</v>
      </c>
      <c r="CC28" s="232">
        <v>29</v>
      </c>
      <c r="CD28" s="80">
        <v>64</v>
      </c>
      <c r="CE28" s="232">
        <v>29</v>
      </c>
      <c r="CF28" s="80">
        <v>64</v>
      </c>
    </row>
    <row r="29" spans="1:84" ht="12.75" customHeight="1">
      <c r="A29" s="199">
        <v>0.00986111111111111</v>
      </c>
      <c r="B29" s="196">
        <v>0.009699074074074074</v>
      </c>
      <c r="C29" s="80">
        <v>78</v>
      </c>
      <c r="D29" s="221">
        <v>0.008275462962962962</v>
      </c>
      <c r="E29" s="221">
        <v>0.008113425925925925</v>
      </c>
      <c r="F29" s="222">
        <v>78</v>
      </c>
      <c r="G29" s="217" t="s">
        <v>122</v>
      </c>
      <c r="H29" s="219" t="s">
        <v>222</v>
      </c>
      <c r="I29" s="80">
        <v>78</v>
      </c>
      <c r="J29" s="217" t="s">
        <v>325</v>
      </c>
      <c r="K29" s="219" t="s">
        <v>417</v>
      </c>
      <c r="L29" s="80">
        <v>78</v>
      </c>
      <c r="M29" s="192">
        <v>0.008287037037037037</v>
      </c>
      <c r="N29" s="196">
        <v>0.008159722222222223</v>
      </c>
      <c r="O29" s="80">
        <v>78</v>
      </c>
      <c r="P29" s="220">
        <v>0.012025462962962962</v>
      </c>
      <c r="Q29" s="221">
        <v>0.011817129629629629</v>
      </c>
      <c r="R29" s="222">
        <v>78</v>
      </c>
      <c r="S29" s="217" t="s">
        <v>509</v>
      </c>
      <c r="T29" s="219" t="s">
        <v>584</v>
      </c>
      <c r="U29" s="80">
        <v>78</v>
      </c>
      <c r="V29" s="217" t="s">
        <v>658</v>
      </c>
      <c r="W29" s="219" t="s">
        <v>435</v>
      </c>
      <c r="X29" s="80">
        <v>78</v>
      </c>
      <c r="Y29" s="93">
        <v>48</v>
      </c>
      <c r="Z29" s="88">
        <v>69</v>
      </c>
      <c r="AA29" s="239">
        <v>46</v>
      </c>
      <c r="AB29" s="238">
        <v>69</v>
      </c>
      <c r="AC29" s="232">
        <v>42</v>
      </c>
      <c r="AD29" s="80">
        <v>67</v>
      </c>
      <c r="AE29" s="235">
        <v>40</v>
      </c>
      <c r="AF29" s="80">
        <v>67</v>
      </c>
      <c r="AG29" s="121">
        <v>31</v>
      </c>
      <c r="AH29" s="80">
        <v>71</v>
      </c>
      <c r="AI29" s="239">
        <v>29</v>
      </c>
      <c r="AJ29" s="238">
        <v>70</v>
      </c>
      <c r="AK29" s="235">
        <v>30</v>
      </c>
      <c r="AL29" s="80">
        <v>70</v>
      </c>
      <c r="AM29" s="235">
        <v>27</v>
      </c>
      <c r="AN29" s="80">
        <v>68</v>
      </c>
      <c r="AO29" s="93">
        <v>23</v>
      </c>
      <c r="AP29" s="80">
        <v>66</v>
      </c>
      <c r="AQ29" s="239">
        <v>25</v>
      </c>
      <c r="AR29" s="238">
        <v>66</v>
      </c>
      <c r="AS29" s="235">
        <v>23</v>
      </c>
      <c r="AT29" s="80">
        <v>66</v>
      </c>
      <c r="AU29" s="235">
        <v>25</v>
      </c>
      <c r="AV29" s="80">
        <v>66</v>
      </c>
      <c r="AW29" s="93">
        <v>24</v>
      </c>
      <c r="AX29" s="80">
        <v>69</v>
      </c>
      <c r="AY29" s="263">
        <v>23</v>
      </c>
      <c r="AZ29" s="222">
        <v>73</v>
      </c>
      <c r="BA29" s="235">
        <v>24</v>
      </c>
      <c r="BB29" s="80">
        <v>69</v>
      </c>
      <c r="BC29" s="235">
        <v>23</v>
      </c>
      <c r="BD29" s="80">
        <v>73</v>
      </c>
      <c r="BE29" s="93">
        <v>36</v>
      </c>
      <c r="BF29" s="80">
        <v>44</v>
      </c>
      <c r="BG29" s="239">
        <v>38</v>
      </c>
      <c r="BH29" s="238">
        <v>44</v>
      </c>
      <c r="BI29" s="235">
        <v>36</v>
      </c>
      <c r="BJ29" s="80">
        <v>43</v>
      </c>
      <c r="BK29" s="235">
        <v>38</v>
      </c>
      <c r="BL29" s="80">
        <v>44</v>
      </c>
      <c r="BM29" s="93">
        <v>40</v>
      </c>
      <c r="BN29" s="80">
        <v>41</v>
      </c>
      <c r="BO29" s="263">
        <v>41</v>
      </c>
      <c r="BP29" s="222">
        <v>41</v>
      </c>
      <c r="BQ29" s="235">
        <v>38</v>
      </c>
      <c r="BR29" s="80">
        <v>38</v>
      </c>
      <c r="BS29" s="235">
        <v>41</v>
      </c>
      <c r="BT29" s="80">
        <v>40</v>
      </c>
      <c r="BU29" s="232">
        <v>34</v>
      </c>
      <c r="BV29" s="80">
        <v>64</v>
      </c>
      <c r="BW29" s="232">
        <v>35</v>
      </c>
      <c r="BX29" s="80">
        <v>65</v>
      </c>
      <c r="BY29" s="232">
        <v>34</v>
      </c>
      <c r="BZ29" s="80">
        <v>64</v>
      </c>
      <c r="CA29" s="235">
        <v>31</v>
      </c>
      <c r="CB29" s="80">
        <v>66</v>
      </c>
      <c r="CC29" s="232">
        <v>30</v>
      </c>
      <c r="CD29" s="80">
        <v>65</v>
      </c>
      <c r="CE29" s="232">
        <v>30</v>
      </c>
      <c r="CF29" s="80">
        <v>65</v>
      </c>
    </row>
    <row r="30" spans="1:84" ht="12.75" customHeight="1">
      <c r="A30" s="199">
        <v>0.010034722222222221</v>
      </c>
      <c r="B30" s="196">
        <v>0.009872685185185186</v>
      </c>
      <c r="C30" s="80">
        <v>77</v>
      </c>
      <c r="D30" s="221">
        <v>0.008449074074074074</v>
      </c>
      <c r="E30" s="221">
        <v>0.008287037037037037</v>
      </c>
      <c r="F30" s="222">
        <v>77</v>
      </c>
      <c r="G30" s="217" t="s">
        <v>123</v>
      </c>
      <c r="H30" s="219" t="s">
        <v>223</v>
      </c>
      <c r="I30" s="80">
        <v>77</v>
      </c>
      <c r="J30" s="217" t="s">
        <v>326</v>
      </c>
      <c r="K30" s="219" t="s">
        <v>418</v>
      </c>
      <c r="L30" s="80">
        <v>77</v>
      </c>
      <c r="M30" s="192">
        <v>0.008425925925925925</v>
      </c>
      <c r="N30" s="196">
        <v>0.00829861111111111</v>
      </c>
      <c r="O30" s="80">
        <v>77</v>
      </c>
      <c r="P30" s="220">
        <v>0.01224537037037037</v>
      </c>
      <c r="Q30" s="221">
        <v>0.012037037037037035</v>
      </c>
      <c r="R30" s="222">
        <v>77</v>
      </c>
      <c r="S30" s="217" t="s">
        <v>510</v>
      </c>
      <c r="T30" s="219" t="s">
        <v>585</v>
      </c>
      <c r="U30" s="80">
        <v>77</v>
      </c>
      <c r="V30" s="217" t="s">
        <v>659</v>
      </c>
      <c r="W30" s="219" t="s">
        <v>746</v>
      </c>
      <c r="X30" s="80">
        <v>77</v>
      </c>
      <c r="Y30" s="93">
        <v>51</v>
      </c>
      <c r="Z30" s="88">
        <v>70</v>
      </c>
      <c r="AA30" s="239">
        <v>49</v>
      </c>
      <c r="AB30" s="238">
        <v>70</v>
      </c>
      <c r="AC30" s="232">
        <v>45</v>
      </c>
      <c r="AD30" s="80">
        <v>68</v>
      </c>
      <c r="AE30" s="235">
        <v>43</v>
      </c>
      <c r="AF30" s="80">
        <v>68</v>
      </c>
      <c r="AG30" s="121">
        <v>32</v>
      </c>
      <c r="AH30" s="80">
        <v>72</v>
      </c>
      <c r="AI30" s="239">
        <v>30</v>
      </c>
      <c r="AJ30" s="238">
        <v>71</v>
      </c>
      <c r="AK30" s="235">
        <v>31</v>
      </c>
      <c r="AL30" s="80">
        <v>71</v>
      </c>
      <c r="AM30" s="235">
        <v>28</v>
      </c>
      <c r="AN30" s="80">
        <v>69</v>
      </c>
      <c r="AO30" s="93">
        <v>24</v>
      </c>
      <c r="AP30" s="80">
        <v>67</v>
      </c>
      <c r="AQ30" s="239">
        <v>26</v>
      </c>
      <c r="AR30" s="238">
        <v>68</v>
      </c>
      <c r="AS30" s="235">
        <v>24</v>
      </c>
      <c r="AT30" s="80">
        <v>67</v>
      </c>
      <c r="AU30" s="235">
        <v>26</v>
      </c>
      <c r="AV30" s="80">
        <v>68</v>
      </c>
      <c r="AW30" s="93">
        <v>25</v>
      </c>
      <c r="AX30" s="80">
        <v>71</v>
      </c>
      <c r="AY30" s="263">
        <v>24</v>
      </c>
      <c r="AZ30" s="222">
        <v>76</v>
      </c>
      <c r="BA30" s="235">
        <v>25</v>
      </c>
      <c r="BB30" s="80">
        <v>71</v>
      </c>
      <c r="BC30" s="235">
        <v>24</v>
      </c>
      <c r="BD30" s="80">
        <v>76</v>
      </c>
      <c r="BE30" s="93">
        <v>37</v>
      </c>
      <c r="BF30" s="80">
        <v>46</v>
      </c>
      <c r="BG30" s="239">
        <v>39</v>
      </c>
      <c r="BH30" s="238">
        <v>46</v>
      </c>
      <c r="BI30" s="235">
        <v>37</v>
      </c>
      <c r="BJ30" s="80">
        <v>45</v>
      </c>
      <c r="BK30" s="235">
        <v>39</v>
      </c>
      <c r="BL30" s="80">
        <v>46</v>
      </c>
      <c r="BM30" s="93">
        <v>41</v>
      </c>
      <c r="BN30" s="80">
        <v>43</v>
      </c>
      <c r="BO30" s="263">
        <v>42</v>
      </c>
      <c r="BP30" s="222">
        <v>43</v>
      </c>
      <c r="BQ30" s="235">
        <v>39</v>
      </c>
      <c r="BR30" s="80">
        <v>39</v>
      </c>
      <c r="BS30" s="235">
        <v>42</v>
      </c>
      <c r="BT30" s="80">
        <v>43</v>
      </c>
      <c r="BU30" s="232">
        <v>35</v>
      </c>
      <c r="BV30" s="80">
        <v>65</v>
      </c>
      <c r="BW30" s="232">
        <v>36</v>
      </c>
      <c r="BX30" s="80">
        <v>67</v>
      </c>
      <c r="BY30" s="232">
        <v>35</v>
      </c>
      <c r="BZ30" s="80">
        <v>65</v>
      </c>
      <c r="CA30" s="235">
        <v>32</v>
      </c>
      <c r="CB30" s="80">
        <v>67</v>
      </c>
      <c r="CC30" s="232">
        <v>31</v>
      </c>
      <c r="CD30" s="80">
        <v>66</v>
      </c>
      <c r="CE30" s="232">
        <v>31</v>
      </c>
      <c r="CF30" s="80">
        <v>66</v>
      </c>
    </row>
    <row r="31" spans="1:84" ht="12.75" customHeight="1">
      <c r="A31" s="199">
        <v>0.010208333333333333</v>
      </c>
      <c r="B31" s="196">
        <v>0.010046296296296296</v>
      </c>
      <c r="C31" s="80">
        <v>76</v>
      </c>
      <c r="D31" s="221">
        <v>0.008622685185185185</v>
      </c>
      <c r="E31" s="221">
        <v>0.00846064814814815</v>
      </c>
      <c r="F31" s="222">
        <v>76</v>
      </c>
      <c r="G31" s="217" t="s">
        <v>124</v>
      </c>
      <c r="H31" s="219" t="s">
        <v>224</v>
      </c>
      <c r="I31" s="80">
        <v>76</v>
      </c>
      <c r="J31" s="217" t="s">
        <v>327</v>
      </c>
      <c r="K31" s="219" t="s">
        <v>419</v>
      </c>
      <c r="L31" s="80">
        <v>76</v>
      </c>
      <c r="M31" s="192">
        <v>0.008564814814814815</v>
      </c>
      <c r="N31" s="196">
        <v>0.0084375</v>
      </c>
      <c r="O31" s="80">
        <v>76</v>
      </c>
      <c r="P31" s="220">
        <v>0.01247685185185185</v>
      </c>
      <c r="Q31" s="221">
        <v>0.012256944444444444</v>
      </c>
      <c r="R31" s="222">
        <v>76</v>
      </c>
      <c r="S31" s="217" t="s">
        <v>511</v>
      </c>
      <c r="T31" s="219" t="s">
        <v>586</v>
      </c>
      <c r="U31" s="80">
        <v>76</v>
      </c>
      <c r="V31" s="217" t="s">
        <v>660</v>
      </c>
      <c r="W31" s="219" t="s">
        <v>747</v>
      </c>
      <c r="X31" s="80">
        <v>76</v>
      </c>
      <c r="Y31" s="93">
        <v>54</v>
      </c>
      <c r="Z31" s="88">
        <v>71</v>
      </c>
      <c r="AA31" s="239">
        <v>52</v>
      </c>
      <c r="AB31" s="238">
        <v>71</v>
      </c>
      <c r="AC31" s="232">
        <v>48</v>
      </c>
      <c r="AD31" s="80">
        <v>69</v>
      </c>
      <c r="AE31" s="235">
        <v>46</v>
      </c>
      <c r="AF31" s="80">
        <v>69</v>
      </c>
      <c r="AG31" s="121">
        <v>33</v>
      </c>
      <c r="AH31" s="80">
        <v>73</v>
      </c>
      <c r="AI31" s="239">
        <v>31</v>
      </c>
      <c r="AJ31" s="238">
        <v>72</v>
      </c>
      <c r="AK31" s="235">
        <v>32</v>
      </c>
      <c r="AL31" s="80">
        <v>72</v>
      </c>
      <c r="AM31" s="235">
        <v>29</v>
      </c>
      <c r="AN31" s="80">
        <v>70</v>
      </c>
      <c r="AO31" s="93">
        <v>25</v>
      </c>
      <c r="AP31" s="80">
        <v>68</v>
      </c>
      <c r="AQ31" s="239">
        <v>27</v>
      </c>
      <c r="AR31" s="238">
        <v>70</v>
      </c>
      <c r="AS31" s="235">
        <v>25</v>
      </c>
      <c r="AT31" s="80">
        <v>68</v>
      </c>
      <c r="AU31" s="235">
        <v>27</v>
      </c>
      <c r="AV31" s="80">
        <v>70</v>
      </c>
      <c r="AW31" s="93">
        <v>26</v>
      </c>
      <c r="AX31" s="80">
        <v>73</v>
      </c>
      <c r="AY31" s="263">
        <v>25</v>
      </c>
      <c r="AZ31" s="222">
        <v>79</v>
      </c>
      <c r="BA31" s="235">
        <v>26</v>
      </c>
      <c r="BB31" s="80">
        <v>73</v>
      </c>
      <c r="BC31" s="235">
        <v>25</v>
      </c>
      <c r="BD31" s="80">
        <v>79</v>
      </c>
      <c r="BE31" s="93">
        <v>38</v>
      </c>
      <c r="BF31" s="80">
        <v>48</v>
      </c>
      <c r="BG31" s="239">
        <v>40</v>
      </c>
      <c r="BH31" s="238">
        <v>48</v>
      </c>
      <c r="BI31" s="235">
        <v>38</v>
      </c>
      <c r="BJ31" s="80">
        <v>47</v>
      </c>
      <c r="BK31" s="235">
        <v>40</v>
      </c>
      <c r="BL31" s="80">
        <v>48</v>
      </c>
      <c r="BM31" s="93">
        <v>42</v>
      </c>
      <c r="BN31" s="80">
        <v>45</v>
      </c>
      <c r="BO31" s="263">
        <v>43</v>
      </c>
      <c r="BP31" s="222">
        <v>45</v>
      </c>
      <c r="BQ31" s="235">
        <v>40</v>
      </c>
      <c r="BR31" s="80">
        <v>40</v>
      </c>
      <c r="BS31" s="235">
        <v>43</v>
      </c>
      <c r="BT31" s="80">
        <v>45</v>
      </c>
      <c r="BU31" s="232">
        <v>36</v>
      </c>
      <c r="BV31" s="80">
        <v>67</v>
      </c>
      <c r="BW31" s="232">
        <v>37</v>
      </c>
      <c r="BX31" s="80">
        <v>69</v>
      </c>
      <c r="BY31" s="232">
        <v>36</v>
      </c>
      <c r="BZ31" s="80">
        <v>67</v>
      </c>
      <c r="CA31" s="235">
        <v>33</v>
      </c>
      <c r="CB31" s="80">
        <v>68</v>
      </c>
      <c r="CC31" s="232">
        <v>32</v>
      </c>
      <c r="CD31" s="80">
        <v>67</v>
      </c>
      <c r="CE31" s="232">
        <v>32</v>
      </c>
      <c r="CF31" s="80">
        <v>67</v>
      </c>
    </row>
    <row r="32" spans="1:84" ht="12.75" customHeight="1">
      <c r="A32" s="199">
        <v>0.010393518518518519</v>
      </c>
      <c r="B32" s="196">
        <v>0.010219907407407408</v>
      </c>
      <c r="C32" s="80">
        <v>75</v>
      </c>
      <c r="D32" s="221">
        <v>0.008796296296296297</v>
      </c>
      <c r="E32" s="221">
        <v>0.008622685185185185</v>
      </c>
      <c r="F32" s="222">
        <v>75</v>
      </c>
      <c r="G32" s="217" t="s">
        <v>125</v>
      </c>
      <c r="H32" s="219" t="s">
        <v>225</v>
      </c>
      <c r="I32" s="80">
        <v>75</v>
      </c>
      <c r="J32" s="217" t="s">
        <v>328</v>
      </c>
      <c r="K32" s="219" t="s">
        <v>420</v>
      </c>
      <c r="L32" s="80">
        <v>75</v>
      </c>
      <c r="M32" s="192">
        <v>0.008715277777777778</v>
      </c>
      <c r="N32" s="196">
        <v>0.008576388888888889</v>
      </c>
      <c r="O32" s="80">
        <v>75</v>
      </c>
      <c r="P32" s="220">
        <v>0.012708333333333334</v>
      </c>
      <c r="Q32" s="221">
        <v>0.012488425925925925</v>
      </c>
      <c r="R32" s="222">
        <v>75</v>
      </c>
      <c r="S32" s="217" t="s">
        <v>512</v>
      </c>
      <c r="T32" s="219" t="s">
        <v>587</v>
      </c>
      <c r="U32" s="80">
        <v>75</v>
      </c>
      <c r="V32" s="217" t="s">
        <v>356</v>
      </c>
      <c r="W32" s="219" t="s">
        <v>748</v>
      </c>
      <c r="X32" s="80">
        <v>75</v>
      </c>
      <c r="Y32" s="93">
        <v>57</v>
      </c>
      <c r="Z32" s="88">
        <v>72</v>
      </c>
      <c r="AA32" s="239">
        <v>55</v>
      </c>
      <c r="AB32" s="238">
        <v>72</v>
      </c>
      <c r="AC32" s="232">
        <v>51</v>
      </c>
      <c r="AD32" s="80">
        <v>70</v>
      </c>
      <c r="AE32" s="235">
        <v>49</v>
      </c>
      <c r="AF32" s="80">
        <v>70</v>
      </c>
      <c r="AG32" s="121">
        <v>34</v>
      </c>
      <c r="AH32" s="80">
        <v>74</v>
      </c>
      <c r="AI32" s="239">
        <v>32</v>
      </c>
      <c r="AJ32" s="238">
        <v>73</v>
      </c>
      <c r="AK32" s="235">
        <v>33</v>
      </c>
      <c r="AL32" s="80">
        <v>73</v>
      </c>
      <c r="AM32" s="235">
        <v>30</v>
      </c>
      <c r="AN32" s="80">
        <v>71</v>
      </c>
      <c r="AO32" s="93">
        <v>26</v>
      </c>
      <c r="AP32" s="80">
        <v>69</v>
      </c>
      <c r="AQ32" s="239">
        <v>28</v>
      </c>
      <c r="AR32" s="238">
        <v>73</v>
      </c>
      <c r="AS32" s="235">
        <v>26</v>
      </c>
      <c r="AT32" s="80">
        <v>69</v>
      </c>
      <c r="AU32" s="235">
        <v>28</v>
      </c>
      <c r="AV32" s="80">
        <v>73</v>
      </c>
      <c r="AW32" s="93">
        <v>27</v>
      </c>
      <c r="AX32" s="80">
        <v>76</v>
      </c>
      <c r="AY32" s="263">
        <v>26</v>
      </c>
      <c r="AZ32" s="222">
        <v>82</v>
      </c>
      <c r="BA32" s="235">
        <v>27</v>
      </c>
      <c r="BB32" s="80">
        <v>76</v>
      </c>
      <c r="BC32" s="235">
        <v>26</v>
      </c>
      <c r="BD32" s="80">
        <v>82</v>
      </c>
      <c r="BE32" s="93">
        <v>39</v>
      </c>
      <c r="BF32" s="80">
        <v>50</v>
      </c>
      <c r="BG32" s="239">
        <v>41</v>
      </c>
      <c r="BH32" s="238">
        <v>51</v>
      </c>
      <c r="BI32" s="235">
        <v>39</v>
      </c>
      <c r="BJ32" s="80">
        <v>49</v>
      </c>
      <c r="BK32" s="235">
        <v>41</v>
      </c>
      <c r="BL32" s="80">
        <v>51</v>
      </c>
      <c r="BM32" s="93">
        <v>43</v>
      </c>
      <c r="BN32" s="80">
        <v>47</v>
      </c>
      <c r="BO32" s="263">
        <v>44</v>
      </c>
      <c r="BP32" s="222">
        <v>47</v>
      </c>
      <c r="BQ32" s="235">
        <v>41</v>
      </c>
      <c r="BR32" s="80">
        <v>42</v>
      </c>
      <c r="BS32" s="235">
        <v>44</v>
      </c>
      <c r="BT32" s="80">
        <v>47</v>
      </c>
      <c r="BU32" s="232">
        <v>37</v>
      </c>
      <c r="BV32" s="80">
        <v>69</v>
      </c>
      <c r="BW32" s="232">
        <v>38</v>
      </c>
      <c r="BX32" s="80">
        <v>71</v>
      </c>
      <c r="BY32" s="232">
        <v>37</v>
      </c>
      <c r="BZ32" s="80">
        <v>69</v>
      </c>
      <c r="CA32" s="235">
        <v>34</v>
      </c>
      <c r="CB32" s="80">
        <v>69</v>
      </c>
      <c r="CC32" s="232">
        <v>33</v>
      </c>
      <c r="CD32" s="80">
        <v>68</v>
      </c>
      <c r="CE32" s="232">
        <v>33</v>
      </c>
      <c r="CF32" s="80">
        <v>68</v>
      </c>
    </row>
    <row r="33" spans="1:84" ht="12.75" customHeight="1">
      <c r="A33" s="199">
        <v>0.010578703703703703</v>
      </c>
      <c r="B33" s="196">
        <v>0.010405092592592593</v>
      </c>
      <c r="C33" s="80">
        <v>74</v>
      </c>
      <c r="D33" s="221">
        <v>0.008969907407407407</v>
      </c>
      <c r="E33" s="221">
        <v>0.00880787037037037</v>
      </c>
      <c r="F33" s="222">
        <v>74</v>
      </c>
      <c r="G33" s="217" t="s">
        <v>126</v>
      </c>
      <c r="H33" s="219" t="s">
        <v>226</v>
      </c>
      <c r="I33" s="80">
        <v>74</v>
      </c>
      <c r="J33" s="217" t="s">
        <v>329</v>
      </c>
      <c r="K33" s="219" t="s">
        <v>421</v>
      </c>
      <c r="L33" s="80">
        <v>74</v>
      </c>
      <c r="M33" s="192">
        <v>0.008865740740740742</v>
      </c>
      <c r="N33" s="196">
        <v>0.008726851851851852</v>
      </c>
      <c r="O33" s="80">
        <v>74</v>
      </c>
      <c r="P33" s="220">
        <v>0.012951388888888887</v>
      </c>
      <c r="Q33" s="221">
        <v>0.012719907407407407</v>
      </c>
      <c r="R33" s="222">
        <v>74</v>
      </c>
      <c r="S33" s="217" t="s">
        <v>513</v>
      </c>
      <c r="T33" s="219" t="s">
        <v>588</v>
      </c>
      <c r="U33" s="80">
        <v>74</v>
      </c>
      <c r="V33" s="217" t="s">
        <v>661</v>
      </c>
      <c r="W33" s="219" t="s">
        <v>449</v>
      </c>
      <c r="X33" s="80">
        <v>74</v>
      </c>
      <c r="Y33" s="93">
        <v>60</v>
      </c>
      <c r="Z33" s="88">
        <v>73</v>
      </c>
      <c r="AA33" s="239">
        <v>58</v>
      </c>
      <c r="AB33" s="238">
        <v>73</v>
      </c>
      <c r="AC33" s="232">
        <v>54</v>
      </c>
      <c r="AD33" s="80">
        <v>71</v>
      </c>
      <c r="AE33" s="235">
        <v>52</v>
      </c>
      <c r="AF33" s="80">
        <v>71</v>
      </c>
      <c r="AG33" s="121">
        <v>35</v>
      </c>
      <c r="AH33" s="80">
        <v>75</v>
      </c>
      <c r="AI33" s="239">
        <v>33</v>
      </c>
      <c r="AJ33" s="238">
        <v>74</v>
      </c>
      <c r="AK33" s="235">
        <v>34</v>
      </c>
      <c r="AL33" s="80">
        <v>74</v>
      </c>
      <c r="AM33" s="235">
        <v>31</v>
      </c>
      <c r="AN33" s="80">
        <v>72</v>
      </c>
      <c r="AO33" s="93">
        <v>27</v>
      </c>
      <c r="AP33" s="80">
        <v>70</v>
      </c>
      <c r="AQ33" s="239">
        <v>29</v>
      </c>
      <c r="AR33" s="238">
        <v>76</v>
      </c>
      <c r="AS33" s="235">
        <v>27</v>
      </c>
      <c r="AT33" s="80">
        <v>70</v>
      </c>
      <c r="AU33" s="235">
        <v>29</v>
      </c>
      <c r="AV33" s="80">
        <v>76</v>
      </c>
      <c r="AW33" s="93">
        <v>28</v>
      </c>
      <c r="AX33" s="80">
        <v>79</v>
      </c>
      <c r="AY33" s="263">
        <v>27</v>
      </c>
      <c r="AZ33" s="222">
        <v>86</v>
      </c>
      <c r="BA33" s="235">
        <v>28</v>
      </c>
      <c r="BB33" s="80">
        <v>79</v>
      </c>
      <c r="BC33" s="235">
        <v>27</v>
      </c>
      <c r="BD33" s="80">
        <v>86</v>
      </c>
      <c r="BE33" s="93">
        <v>40</v>
      </c>
      <c r="BF33" s="80">
        <v>52</v>
      </c>
      <c r="BG33" s="239">
        <v>42</v>
      </c>
      <c r="BH33" s="238">
        <v>54</v>
      </c>
      <c r="BI33" s="235">
        <v>40</v>
      </c>
      <c r="BJ33" s="80">
        <v>51</v>
      </c>
      <c r="BK33" s="235">
        <v>42</v>
      </c>
      <c r="BL33" s="80">
        <v>54</v>
      </c>
      <c r="BM33" s="93">
        <v>44</v>
      </c>
      <c r="BN33" s="80">
        <v>49</v>
      </c>
      <c r="BO33" s="263">
        <v>45</v>
      </c>
      <c r="BP33" s="222">
        <v>49</v>
      </c>
      <c r="BQ33" s="235">
        <v>42</v>
      </c>
      <c r="BR33" s="80">
        <v>44</v>
      </c>
      <c r="BS33" s="235">
        <v>45</v>
      </c>
      <c r="BT33" s="80">
        <v>49</v>
      </c>
      <c r="BU33" s="232">
        <v>38</v>
      </c>
      <c r="BV33" s="80">
        <v>71</v>
      </c>
      <c r="BW33" s="232">
        <v>39</v>
      </c>
      <c r="BX33" s="80">
        <v>73</v>
      </c>
      <c r="BY33" s="232">
        <v>38</v>
      </c>
      <c r="BZ33" s="80">
        <v>71</v>
      </c>
      <c r="CA33" s="235">
        <v>35</v>
      </c>
      <c r="CB33" s="80">
        <v>70</v>
      </c>
      <c r="CC33" s="232">
        <v>34</v>
      </c>
      <c r="CD33" s="80">
        <v>69</v>
      </c>
      <c r="CE33" s="232">
        <v>34</v>
      </c>
      <c r="CF33" s="80">
        <v>69</v>
      </c>
    </row>
    <row r="34" spans="1:84" ht="12.75" customHeight="1">
      <c r="A34" s="199">
        <v>0.01076388888888889</v>
      </c>
      <c r="B34" s="196">
        <v>0.010590277777777777</v>
      </c>
      <c r="C34" s="80">
        <v>73</v>
      </c>
      <c r="D34" s="221">
        <v>0.009143518518518518</v>
      </c>
      <c r="E34" s="221">
        <v>0.008969907407407407</v>
      </c>
      <c r="F34" s="222">
        <v>73</v>
      </c>
      <c r="G34" s="217" t="s">
        <v>127</v>
      </c>
      <c r="H34" s="219" t="s">
        <v>227</v>
      </c>
      <c r="I34" s="80">
        <v>73</v>
      </c>
      <c r="J34" s="217" t="s">
        <v>330</v>
      </c>
      <c r="K34" s="219" t="s">
        <v>422</v>
      </c>
      <c r="L34" s="80">
        <v>73</v>
      </c>
      <c r="M34" s="192">
        <v>0.009027777777777779</v>
      </c>
      <c r="N34" s="196">
        <v>0.009571759259259259</v>
      </c>
      <c r="O34" s="80">
        <v>73</v>
      </c>
      <c r="P34" s="220">
        <v>0.013194444444444444</v>
      </c>
      <c r="Q34" s="221">
        <v>0.012962962962962963</v>
      </c>
      <c r="R34" s="222">
        <v>73</v>
      </c>
      <c r="S34" s="217" t="s">
        <v>514</v>
      </c>
      <c r="T34" s="219" t="s">
        <v>589</v>
      </c>
      <c r="U34" s="80">
        <v>73</v>
      </c>
      <c r="V34" s="217" t="s">
        <v>139</v>
      </c>
      <c r="W34" s="219" t="s">
        <v>749</v>
      </c>
      <c r="X34" s="80">
        <v>73</v>
      </c>
      <c r="Y34" s="93">
        <v>62</v>
      </c>
      <c r="Z34" s="88">
        <v>74</v>
      </c>
      <c r="AA34" s="239">
        <v>61</v>
      </c>
      <c r="AB34" s="238">
        <v>74</v>
      </c>
      <c r="AC34" s="232">
        <v>57</v>
      </c>
      <c r="AD34" s="80">
        <v>72</v>
      </c>
      <c r="AE34" s="235">
        <v>55</v>
      </c>
      <c r="AF34" s="80">
        <v>72</v>
      </c>
      <c r="AG34" s="121">
        <v>36</v>
      </c>
      <c r="AH34" s="80">
        <v>76</v>
      </c>
      <c r="AI34" s="239">
        <v>34</v>
      </c>
      <c r="AJ34" s="238">
        <v>75</v>
      </c>
      <c r="AK34" s="235">
        <v>35</v>
      </c>
      <c r="AL34" s="80">
        <v>75</v>
      </c>
      <c r="AM34" s="235">
        <v>32</v>
      </c>
      <c r="AN34" s="80">
        <v>73</v>
      </c>
      <c r="AO34" s="93">
        <v>28</v>
      </c>
      <c r="AP34" s="80">
        <v>71</v>
      </c>
      <c r="AQ34" s="239">
        <v>30</v>
      </c>
      <c r="AR34" s="238">
        <v>79</v>
      </c>
      <c r="AS34" s="235">
        <v>28</v>
      </c>
      <c r="AT34" s="80">
        <v>71</v>
      </c>
      <c r="AU34" s="235">
        <v>30</v>
      </c>
      <c r="AV34" s="80">
        <v>79</v>
      </c>
      <c r="AW34" s="93">
        <v>29</v>
      </c>
      <c r="AX34" s="80">
        <v>82</v>
      </c>
      <c r="AY34" s="263">
        <v>28</v>
      </c>
      <c r="AZ34" s="222">
        <v>90</v>
      </c>
      <c r="BA34" s="235">
        <v>29</v>
      </c>
      <c r="BB34" s="80">
        <v>82</v>
      </c>
      <c r="BC34" s="235">
        <v>28</v>
      </c>
      <c r="BD34" s="80">
        <v>90</v>
      </c>
      <c r="BE34" s="93">
        <v>41</v>
      </c>
      <c r="BF34" s="80">
        <v>54</v>
      </c>
      <c r="BG34" s="239">
        <v>43</v>
      </c>
      <c r="BH34" s="238">
        <v>57</v>
      </c>
      <c r="BI34" s="235">
        <v>41</v>
      </c>
      <c r="BJ34" s="80">
        <v>53</v>
      </c>
      <c r="BK34" s="235">
        <v>43</v>
      </c>
      <c r="BL34" s="80">
        <v>57</v>
      </c>
      <c r="BM34" s="93">
        <v>45</v>
      </c>
      <c r="BN34" s="80">
        <v>51</v>
      </c>
      <c r="BO34" s="263">
        <v>46</v>
      </c>
      <c r="BP34" s="222">
        <v>51</v>
      </c>
      <c r="BQ34" s="235">
        <v>43</v>
      </c>
      <c r="BR34" s="80">
        <v>46</v>
      </c>
      <c r="BS34" s="235">
        <v>46</v>
      </c>
      <c r="BT34" s="80">
        <v>51</v>
      </c>
      <c r="BU34" s="232">
        <v>39</v>
      </c>
      <c r="BV34" s="80">
        <v>73</v>
      </c>
      <c r="BW34" s="232">
        <v>40</v>
      </c>
      <c r="BX34" s="80">
        <v>75</v>
      </c>
      <c r="BY34" s="232">
        <v>39</v>
      </c>
      <c r="BZ34" s="80">
        <v>73</v>
      </c>
      <c r="CA34" s="235">
        <v>36</v>
      </c>
      <c r="CB34" s="80">
        <v>71</v>
      </c>
      <c r="CC34" s="232">
        <v>35</v>
      </c>
      <c r="CD34" s="80">
        <v>70</v>
      </c>
      <c r="CE34" s="232">
        <v>35</v>
      </c>
      <c r="CF34" s="80">
        <v>70</v>
      </c>
    </row>
    <row r="35" spans="1:84" ht="12.75" customHeight="1">
      <c r="A35" s="199">
        <v>0.010949074074074075</v>
      </c>
      <c r="B35" s="196">
        <v>0.010775462962962964</v>
      </c>
      <c r="C35" s="80">
        <v>72</v>
      </c>
      <c r="D35" s="221">
        <v>0.009328703703703704</v>
      </c>
      <c r="E35" s="221">
        <v>0.009155092592592593</v>
      </c>
      <c r="F35" s="222">
        <v>72</v>
      </c>
      <c r="G35" s="217" t="s">
        <v>128</v>
      </c>
      <c r="H35" s="219" t="s">
        <v>228</v>
      </c>
      <c r="I35" s="80">
        <v>72</v>
      </c>
      <c r="J35" s="217" t="s">
        <v>331</v>
      </c>
      <c r="K35" s="219" t="s">
        <v>423</v>
      </c>
      <c r="L35" s="80">
        <v>72</v>
      </c>
      <c r="M35" s="192">
        <v>0.009189814814814814</v>
      </c>
      <c r="N35" s="196">
        <v>0.009039351851851852</v>
      </c>
      <c r="O35" s="80">
        <v>72</v>
      </c>
      <c r="P35" s="220">
        <v>0.013449074074074073</v>
      </c>
      <c r="Q35" s="221">
        <v>0.013206018518518518</v>
      </c>
      <c r="R35" s="222">
        <v>72</v>
      </c>
      <c r="S35" s="217" t="s">
        <v>118</v>
      </c>
      <c r="T35" s="219" t="s">
        <v>590</v>
      </c>
      <c r="U35" s="80">
        <v>72</v>
      </c>
      <c r="V35" s="217" t="s">
        <v>662</v>
      </c>
      <c r="W35" s="219" t="s">
        <v>240</v>
      </c>
      <c r="X35" s="80">
        <v>72</v>
      </c>
      <c r="Y35" s="93">
        <v>64</v>
      </c>
      <c r="Z35" s="88">
        <v>75</v>
      </c>
      <c r="AA35" s="239">
        <v>64</v>
      </c>
      <c r="AB35" s="238">
        <v>75</v>
      </c>
      <c r="AC35" s="232">
        <v>60</v>
      </c>
      <c r="AD35" s="80">
        <v>73</v>
      </c>
      <c r="AE35" s="235">
        <v>58</v>
      </c>
      <c r="AF35" s="80">
        <v>73</v>
      </c>
      <c r="AG35" s="121">
        <v>37</v>
      </c>
      <c r="AH35" s="80">
        <v>78</v>
      </c>
      <c r="AI35" s="239">
        <v>35</v>
      </c>
      <c r="AJ35" s="238">
        <v>76</v>
      </c>
      <c r="AK35" s="235">
        <v>36</v>
      </c>
      <c r="AL35" s="80">
        <v>76</v>
      </c>
      <c r="AM35" s="235">
        <v>33</v>
      </c>
      <c r="AN35" s="80">
        <v>74</v>
      </c>
      <c r="AO35" s="93">
        <v>29</v>
      </c>
      <c r="AP35" s="80">
        <v>72</v>
      </c>
      <c r="AQ35" s="239">
        <v>31</v>
      </c>
      <c r="AR35" s="238">
        <v>82</v>
      </c>
      <c r="AS35" s="235">
        <v>29</v>
      </c>
      <c r="AT35" s="80">
        <v>72</v>
      </c>
      <c r="AU35" s="235">
        <v>31</v>
      </c>
      <c r="AV35" s="80">
        <v>82</v>
      </c>
      <c r="AW35" s="93">
        <v>30</v>
      </c>
      <c r="AX35" s="80">
        <v>86</v>
      </c>
      <c r="AY35" s="263">
        <v>29</v>
      </c>
      <c r="AZ35" s="222">
        <v>95</v>
      </c>
      <c r="BA35" s="235">
        <v>30</v>
      </c>
      <c r="BB35" s="80">
        <v>86</v>
      </c>
      <c r="BC35" s="235">
        <v>29</v>
      </c>
      <c r="BD35" s="80">
        <v>95</v>
      </c>
      <c r="BE35" s="93">
        <v>42</v>
      </c>
      <c r="BF35" s="80">
        <v>57</v>
      </c>
      <c r="BG35" s="239">
        <v>44</v>
      </c>
      <c r="BH35" s="238">
        <v>60</v>
      </c>
      <c r="BI35" s="235">
        <v>42</v>
      </c>
      <c r="BJ35" s="80">
        <v>56</v>
      </c>
      <c r="BK35" s="235">
        <v>44</v>
      </c>
      <c r="BL35" s="80">
        <v>59</v>
      </c>
      <c r="BM35" s="93">
        <v>46</v>
      </c>
      <c r="BN35" s="80">
        <v>53</v>
      </c>
      <c r="BO35" s="263">
        <v>47</v>
      </c>
      <c r="BP35" s="222">
        <v>53</v>
      </c>
      <c r="BQ35" s="235">
        <v>44</v>
      </c>
      <c r="BR35" s="80">
        <v>48</v>
      </c>
      <c r="BS35" s="235">
        <v>47</v>
      </c>
      <c r="BT35" s="80">
        <v>53</v>
      </c>
      <c r="BU35" s="232">
        <v>40</v>
      </c>
      <c r="BV35" s="80">
        <v>75</v>
      </c>
      <c r="BW35" s="232">
        <v>41</v>
      </c>
      <c r="BX35" s="80">
        <v>77</v>
      </c>
      <c r="BY35" s="232">
        <v>40</v>
      </c>
      <c r="BZ35" s="80">
        <v>75</v>
      </c>
      <c r="CA35" s="235">
        <v>37</v>
      </c>
      <c r="CB35" s="80">
        <v>72</v>
      </c>
      <c r="CC35" s="232">
        <v>36</v>
      </c>
      <c r="CD35" s="80">
        <v>71</v>
      </c>
      <c r="CE35" s="232">
        <v>36</v>
      </c>
      <c r="CF35" s="80">
        <v>71</v>
      </c>
    </row>
    <row r="36" spans="1:84" ht="12.75" customHeight="1" thickBot="1">
      <c r="A36" s="199">
        <v>0.011145833333333334</v>
      </c>
      <c r="B36" s="196">
        <v>0.010960648148148148</v>
      </c>
      <c r="C36" s="80">
        <v>71</v>
      </c>
      <c r="D36" s="221">
        <v>0.00951388888888889</v>
      </c>
      <c r="E36" s="221">
        <v>0.009328703703703704</v>
      </c>
      <c r="F36" s="222">
        <v>71</v>
      </c>
      <c r="G36" s="217" t="s">
        <v>129</v>
      </c>
      <c r="H36" s="219" t="s">
        <v>229</v>
      </c>
      <c r="I36" s="80">
        <v>71</v>
      </c>
      <c r="J36" s="217" t="s">
        <v>120</v>
      </c>
      <c r="K36" s="219" t="s">
        <v>424</v>
      </c>
      <c r="L36" s="80">
        <v>71</v>
      </c>
      <c r="M36" s="192">
        <v>0.009351851851851853</v>
      </c>
      <c r="N36" s="196">
        <v>0.00920138888888889</v>
      </c>
      <c r="O36" s="80">
        <v>71</v>
      </c>
      <c r="P36" s="220">
        <v>0.013703703703703704</v>
      </c>
      <c r="Q36" s="221">
        <v>0.013460648148148147</v>
      </c>
      <c r="R36" s="222">
        <v>71</v>
      </c>
      <c r="S36" s="217" t="s">
        <v>119</v>
      </c>
      <c r="T36" s="219" t="s">
        <v>219</v>
      </c>
      <c r="U36" s="80">
        <v>71</v>
      </c>
      <c r="V36" s="217" t="s">
        <v>663</v>
      </c>
      <c r="W36" s="219" t="s">
        <v>750</v>
      </c>
      <c r="X36" s="80">
        <v>71</v>
      </c>
      <c r="Y36" s="93">
        <v>66</v>
      </c>
      <c r="Z36" s="88">
        <v>76</v>
      </c>
      <c r="AA36" s="239">
        <v>67</v>
      </c>
      <c r="AB36" s="238">
        <v>76</v>
      </c>
      <c r="AC36" s="232">
        <v>62</v>
      </c>
      <c r="AD36" s="80">
        <v>74</v>
      </c>
      <c r="AE36" s="235">
        <v>61</v>
      </c>
      <c r="AF36" s="80">
        <v>74</v>
      </c>
      <c r="AG36" s="121">
        <v>38</v>
      </c>
      <c r="AH36" s="80">
        <v>80</v>
      </c>
      <c r="AI36" s="239">
        <v>36</v>
      </c>
      <c r="AJ36" s="238">
        <v>77</v>
      </c>
      <c r="AK36" s="235">
        <v>37</v>
      </c>
      <c r="AL36" s="80">
        <v>78</v>
      </c>
      <c r="AM36" s="235">
        <v>34</v>
      </c>
      <c r="AN36" s="80">
        <v>75</v>
      </c>
      <c r="AO36" s="93">
        <v>30</v>
      </c>
      <c r="AP36" s="80">
        <v>74</v>
      </c>
      <c r="AQ36" s="239">
        <v>32</v>
      </c>
      <c r="AR36" s="238">
        <v>86</v>
      </c>
      <c r="AS36" s="235">
        <v>30</v>
      </c>
      <c r="AT36" s="80">
        <v>74</v>
      </c>
      <c r="AU36" s="235">
        <v>32</v>
      </c>
      <c r="AV36" s="80">
        <v>86</v>
      </c>
      <c r="AW36" s="93">
        <v>31</v>
      </c>
      <c r="AX36" s="80">
        <v>90</v>
      </c>
      <c r="AY36" s="264">
        <v>30</v>
      </c>
      <c r="AZ36" s="229">
        <v>100</v>
      </c>
      <c r="BA36" s="235">
        <v>31</v>
      </c>
      <c r="BB36" s="80">
        <v>90</v>
      </c>
      <c r="BC36" s="235">
        <v>30</v>
      </c>
      <c r="BD36" s="80">
        <v>100</v>
      </c>
      <c r="BE36" s="93">
        <v>43</v>
      </c>
      <c r="BF36" s="80">
        <v>60</v>
      </c>
      <c r="BG36" s="239">
        <v>46</v>
      </c>
      <c r="BH36" s="238">
        <v>61</v>
      </c>
      <c r="BI36" s="235">
        <v>43</v>
      </c>
      <c r="BJ36" s="80">
        <v>59</v>
      </c>
      <c r="BK36" s="235">
        <v>45</v>
      </c>
      <c r="BL36" s="80">
        <v>60</v>
      </c>
      <c r="BM36" s="93">
        <v>47</v>
      </c>
      <c r="BN36" s="80">
        <v>55</v>
      </c>
      <c r="BO36" s="263">
        <v>48</v>
      </c>
      <c r="BP36" s="222">
        <v>55</v>
      </c>
      <c r="BQ36" s="235">
        <v>45</v>
      </c>
      <c r="BR36" s="80">
        <v>50</v>
      </c>
      <c r="BS36" s="235">
        <v>48</v>
      </c>
      <c r="BT36" s="80">
        <v>55</v>
      </c>
      <c r="BU36" s="232">
        <v>41</v>
      </c>
      <c r="BV36" s="80">
        <v>77</v>
      </c>
      <c r="BW36" s="232">
        <v>42</v>
      </c>
      <c r="BX36" s="80">
        <v>79</v>
      </c>
      <c r="BY36" s="232">
        <v>41</v>
      </c>
      <c r="BZ36" s="80">
        <v>77</v>
      </c>
      <c r="CA36" s="235">
        <v>38</v>
      </c>
      <c r="CB36" s="80">
        <v>74</v>
      </c>
      <c r="CC36" s="232">
        <v>37</v>
      </c>
      <c r="CD36" s="80">
        <v>72</v>
      </c>
      <c r="CE36" s="232">
        <v>37</v>
      </c>
      <c r="CF36" s="80">
        <v>72</v>
      </c>
    </row>
    <row r="37" spans="1:84" ht="12.75" customHeight="1" thickTop="1">
      <c r="A37" s="199">
        <v>0.011342592592592592</v>
      </c>
      <c r="B37" s="196">
        <v>0.011157407407407408</v>
      </c>
      <c r="C37" s="80">
        <v>70</v>
      </c>
      <c r="D37" s="221">
        <v>0.009699074074074074</v>
      </c>
      <c r="E37" s="221">
        <v>0.009525462962962963</v>
      </c>
      <c r="F37" s="222">
        <v>70</v>
      </c>
      <c r="G37" s="217" t="s">
        <v>130</v>
      </c>
      <c r="H37" s="219" t="s">
        <v>230</v>
      </c>
      <c r="I37" s="80">
        <v>70</v>
      </c>
      <c r="J37" s="217" t="s">
        <v>332</v>
      </c>
      <c r="K37" s="219" t="s">
        <v>220</v>
      </c>
      <c r="L37" s="80">
        <v>70</v>
      </c>
      <c r="M37" s="192">
        <v>0.009525462962962963</v>
      </c>
      <c r="N37" s="196">
        <v>0.009363425925925926</v>
      </c>
      <c r="O37" s="80">
        <v>70</v>
      </c>
      <c r="P37" s="220">
        <v>0.013958333333333335</v>
      </c>
      <c r="Q37" s="221">
        <v>0.013715277777777778</v>
      </c>
      <c r="R37" s="222">
        <v>70</v>
      </c>
      <c r="S37" s="217" t="s">
        <v>515</v>
      </c>
      <c r="T37" s="219" t="s">
        <v>221</v>
      </c>
      <c r="U37" s="80">
        <v>70</v>
      </c>
      <c r="V37" s="217" t="s">
        <v>558</v>
      </c>
      <c r="W37" s="219" t="s">
        <v>751</v>
      </c>
      <c r="X37" s="80">
        <v>70</v>
      </c>
      <c r="Y37" s="93">
        <v>68</v>
      </c>
      <c r="Z37" s="88">
        <v>77</v>
      </c>
      <c r="AA37" s="239">
        <v>70</v>
      </c>
      <c r="AB37" s="238">
        <v>77</v>
      </c>
      <c r="AC37" s="232">
        <v>64</v>
      </c>
      <c r="AD37" s="80">
        <v>75</v>
      </c>
      <c r="AE37" s="235">
        <v>64</v>
      </c>
      <c r="AF37" s="80">
        <v>75</v>
      </c>
      <c r="AG37" s="121">
        <v>39</v>
      </c>
      <c r="AH37" s="80">
        <v>82</v>
      </c>
      <c r="AI37" s="239">
        <v>37</v>
      </c>
      <c r="AJ37" s="238">
        <v>78</v>
      </c>
      <c r="AK37" s="235">
        <v>38</v>
      </c>
      <c r="AL37" s="80">
        <v>80</v>
      </c>
      <c r="AM37" s="235">
        <v>35</v>
      </c>
      <c r="AN37" s="80">
        <v>76</v>
      </c>
      <c r="AO37" s="93">
        <v>31</v>
      </c>
      <c r="AP37" s="80">
        <v>76</v>
      </c>
      <c r="AQ37" s="239">
        <v>33</v>
      </c>
      <c r="AR37" s="238">
        <v>90</v>
      </c>
      <c r="AS37" s="235">
        <v>31</v>
      </c>
      <c r="AT37" s="80">
        <v>76</v>
      </c>
      <c r="AU37" s="235">
        <v>33</v>
      </c>
      <c r="AV37" s="80">
        <v>90</v>
      </c>
      <c r="AW37" s="93">
        <v>32</v>
      </c>
      <c r="AX37" s="80">
        <v>95</v>
      </c>
      <c r="AY37" s="265"/>
      <c r="AZ37" s="266"/>
      <c r="BA37" s="235">
        <v>32</v>
      </c>
      <c r="BB37" s="80">
        <v>95</v>
      </c>
      <c r="BC37" s="254"/>
      <c r="BD37" s="255"/>
      <c r="BE37" s="93">
        <v>45</v>
      </c>
      <c r="BF37" s="80">
        <v>61</v>
      </c>
      <c r="BG37" s="239">
        <v>48</v>
      </c>
      <c r="BH37" s="238">
        <v>62</v>
      </c>
      <c r="BI37" s="235">
        <v>44</v>
      </c>
      <c r="BJ37" s="80">
        <v>60</v>
      </c>
      <c r="BK37" s="235">
        <v>46</v>
      </c>
      <c r="BL37" s="80">
        <v>61</v>
      </c>
      <c r="BM37" s="93">
        <v>48</v>
      </c>
      <c r="BN37" s="80">
        <v>57</v>
      </c>
      <c r="BO37" s="277">
        <v>49</v>
      </c>
      <c r="BP37" s="222">
        <v>57</v>
      </c>
      <c r="BQ37" s="235">
        <v>46</v>
      </c>
      <c r="BR37" s="80">
        <v>52</v>
      </c>
      <c r="BS37" s="235">
        <v>49</v>
      </c>
      <c r="BT37" s="80">
        <v>57</v>
      </c>
      <c r="BU37" s="232">
        <v>42</v>
      </c>
      <c r="BV37" s="80">
        <v>79</v>
      </c>
      <c r="BW37" s="232">
        <v>43</v>
      </c>
      <c r="BX37" s="80">
        <v>81</v>
      </c>
      <c r="BY37" s="232">
        <v>42</v>
      </c>
      <c r="BZ37" s="80">
        <v>79</v>
      </c>
      <c r="CA37" s="235">
        <v>39</v>
      </c>
      <c r="CB37" s="80">
        <v>76</v>
      </c>
      <c r="CC37" s="232">
        <v>38</v>
      </c>
      <c r="CD37" s="80">
        <v>74</v>
      </c>
      <c r="CE37" s="232">
        <v>38</v>
      </c>
      <c r="CF37" s="80">
        <v>74</v>
      </c>
    </row>
    <row r="38" spans="1:84" ht="12.75" customHeight="1" thickBot="1">
      <c r="A38" s="199">
        <v>0.011539351851851851</v>
      </c>
      <c r="B38" s="196">
        <v>0.011354166666666667</v>
      </c>
      <c r="C38" s="80">
        <v>69</v>
      </c>
      <c r="D38" s="221">
        <v>0.009884259259259258</v>
      </c>
      <c r="E38" s="221">
        <v>0.009710648148148147</v>
      </c>
      <c r="F38" s="222">
        <v>69</v>
      </c>
      <c r="G38" s="217" t="s">
        <v>131</v>
      </c>
      <c r="H38" s="219" t="s">
        <v>231</v>
      </c>
      <c r="I38" s="80">
        <v>69</v>
      </c>
      <c r="J38" s="217" t="s">
        <v>333</v>
      </c>
      <c r="K38" s="219" t="s">
        <v>425</v>
      </c>
      <c r="L38" s="80">
        <v>69</v>
      </c>
      <c r="M38" s="192">
        <v>0.009699074074074074</v>
      </c>
      <c r="N38" s="196">
        <v>0.009537037037037037</v>
      </c>
      <c r="O38" s="80">
        <v>69</v>
      </c>
      <c r="P38" s="220">
        <v>0.014212962962962962</v>
      </c>
      <c r="Q38" s="221">
        <v>0.013969907407407408</v>
      </c>
      <c r="R38" s="222">
        <v>69</v>
      </c>
      <c r="S38" s="217" t="s">
        <v>332</v>
      </c>
      <c r="T38" s="219" t="s">
        <v>591</v>
      </c>
      <c r="U38" s="80">
        <v>69</v>
      </c>
      <c r="V38" s="217" t="s">
        <v>664</v>
      </c>
      <c r="W38" s="219" t="s">
        <v>634</v>
      </c>
      <c r="X38" s="80">
        <v>69</v>
      </c>
      <c r="Y38" s="93">
        <v>70</v>
      </c>
      <c r="Z38" s="88">
        <v>78</v>
      </c>
      <c r="AA38" s="239">
        <v>73</v>
      </c>
      <c r="AB38" s="238">
        <v>78</v>
      </c>
      <c r="AC38" s="232">
        <v>66</v>
      </c>
      <c r="AD38" s="80">
        <v>76</v>
      </c>
      <c r="AE38" s="235">
        <v>67</v>
      </c>
      <c r="AF38" s="80">
        <v>76</v>
      </c>
      <c r="AG38" s="121">
        <v>40</v>
      </c>
      <c r="AH38" s="80">
        <v>84</v>
      </c>
      <c r="AI38" s="239">
        <v>38</v>
      </c>
      <c r="AJ38" s="238">
        <v>79</v>
      </c>
      <c r="AK38" s="235">
        <v>39</v>
      </c>
      <c r="AL38" s="80">
        <v>82</v>
      </c>
      <c r="AM38" s="235">
        <v>36</v>
      </c>
      <c r="AN38" s="80">
        <v>77</v>
      </c>
      <c r="AO38" s="93">
        <v>32</v>
      </c>
      <c r="AP38" s="80">
        <v>78</v>
      </c>
      <c r="AQ38" s="239">
        <v>34</v>
      </c>
      <c r="AR38" s="238">
        <v>95</v>
      </c>
      <c r="AS38" s="235">
        <v>32</v>
      </c>
      <c r="AT38" s="80">
        <v>78</v>
      </c>
      <c r="AU38" s="235">
        <v>34</v>
      </c>
      <c r="AV38" s="80">
        <v>95</v>
      </c>
      <c r="AW38" s="174">
        <v>33</v>
      </c>
      <c r="AX38" s="81">
        <v>100</v>
      </c>
      <c r="AY38" s="267"/>
      <c r="AZ38" s="268"/>
      <c r="BA38" s="235">
        <v>35</v>
      </c>
      <c r="BB38" s="80">
        <v>97</v>
      </c>
      <c r="BC38" s="254"/>
      <c r="BD38" s="255"/>
      <c r="BE38" s="93">
        <v>47</v>
      </c>
      <c r="BF38" s="80">
        <v>62</v>
      </c>
      <c r="BG38" s="239">
        <v>50</v>
      </c>
      <c r="BH38" s="238">
        <v>63</v>
      </c>
      <c r="BI38" s="235">
        <v>45</v>
      </c>
      <c r="BJ38" s="80">
        <v>61</v>
      </c>
      <c r="BK38" s="235">
        <v>48</v>
      </c>
      <c r="BL38" s="80">
        <v>62</v>
      </c>
      <c r="BM38" s="93">
        <v>49</v>
      </c>
      <c r="BN38" s="80">
        <v>60</v>
      </c>
      <c r="BO38" s="277">
        <v>50</v>
      </c>
      <c r="BP38" s="222">
        <v>60</v>
      </c>
      <c r="BQ38" s="235">
        <v>47</v>
      </c>
      <c r="BR38" s="80">
        <v>54</v>
      </c>
      <c r="BS38" s="235">
        <v>50</v>
      </c>
      <c r="BT38" s="80">
        <v>59</v>
      </c>
      <c r="BU38" s="232">
        <v>43</v>
      </c>
      <c r="BV38" s="80">
        <v>81</v>
      </c>
      <c r="BW38" s="232">
        <v>44</v>
      </c>
      <c r="BX38" s="80">
        <v>83</v>
      </c>
      <c r="BY38" s="232">
        <v>43</v>
      </c>
      <c r="BZ38" s="80">
        <v>81</v>
      </c>
      <c r="CA38" s="235">
        <v>40</v>
      </c>
      <c r="CB38" s="80">
        <v>78</v>
      </c>
      <c r="CC38" s="232">
        <v>39</v>
      </c>
      <c r="CD38" s="80">
        <v>76</v>
      </c>
      <c r="CE38" s="232">
        <v>39</v>
      </c>
      <c r="CF38" s="80">
        <v>76</v>
      </c>
    </row>
    <row r="39" spans="1:84" ht="12.75" customHeight="1" thickBot="1" thickTop="1">
      <c r="A39" s="199">
        <v>0.011747685185185186</v>
      </c>
      <c r="B39" s="196">
        <v>0.011550925925925925</v>
      </c>
      <c r="C39" s="80">
        <v>68</v>
      </c>
      <c r="D39" s="221">
        <v>0.010069444444444445</v>
      </c>
      <c r="E39" s="221">
        <v>0.009895833333333333</v>
      </c>
      <c r="F39" s="222">
        <v>68</v>
      </c>
      <c r="G39" s="217" t="s">
        <v>132</v>
      </c>
      <c r="H39" s="219" t="s">
        <v>232</v>
      </c>
      <c r="I39" s="80">
        <v>68</v>
      </c>
      <c r="J39" s="217" t="s">
        <v>334</v>
      </c>
      <c r="K39" s="219" t="s">
        <v>426</v>
      </c>
      <c r="L39" s="80">
        <v>68</v>
      </c>
      <c r="M39" s="192">
        <v>0.009872685185185186</v>
      </c>
      <c r="N39" s="196">
        <v>0.009710648148148147</v>
      </c>
      <c r="O39" s="80">
        <v>68</v>
      </c>
      <c r="P39" s="220">
        <v>0.014467592592592593</v>
      </c>
      <c r="Q39" s="221">
        <v>0.014224537037037037</v>
      </c>
      <c r="R39" s="222">
        <v>68</v>
      </c>
      <c r="S39" s="217" t="s">
        <v>516</v>
      </c>
      <c r="T39" s="219" t="s">
        <v>425</v>
      </c>
      <c r="U39" s="80">
        <v>68</v>
      </c>
      <c r="V39" s="217" t="s">
        <v>665</v>
      </c>
      <c r="W39" s="219" t="s">
        <v>752</v>
      </c>
      <c r="X39" s="80">
        <v>68</v>
      </c>
      <c r="Y39" s="93">
        <v>72</v>
      </c>
      <c r="Z39" s="88">
        <v>79</v>
      </c>
      <c r="AA39" s="239">
        <v>76</v>
      </c>
      <c r="AB39" s="238">
        <v>79</v>
      </c>
      <c r="AC39" s="232">
        <v>68</v>
      </c>
      <c r="AD39" s="80">
        <v>77</v>
      </c>
      <c r="AE39" s="235">
        <v>70</v>
      </c>
      <c r="AF39" s="80">
        <v>77</v>
      </c>
      <c r="AG39" s="121">
        <v>41</v>
      </c>
      <c r="AH39" s="80">
        <v>86</v>
      </c>
      <c r="AI39" s="239">
        <v>39</v>
      </c>
      <c r="AJ39" s="238">
        <v>80</v>
      </c>
      <c r="AK39" s="235">
        <v>40</v>
      </c>
      <c r="AL39" s="80">
        <v>84</v>
      </c>
      <c r="AM39" s="235">
        <v>37</v>
      </c>
      <c r="AN39" s="80">
        <v>78</v>
      </c>
      <c r="AO39" s="93">
        <v>33</v>
      </c>
      <c r="AP39" s="80">
        <v>80</v>
      </c>
      <c r="AQ39" s="250">
        <v>35</v>
      </c>
      <c r="AR39" s="244">
        <v>100</v>
      </c>
      <c r="AS39" s="235">
        <v>33</v>
      </c>
      <c r="AT39" s="80">
        <v>80</v>
      </c>
      <c r="AU39" s="235">
        <v>35</v>
      </c>
      <c r="AV39" s="80">
        <v>100</v>
      </c>
      <c r="AW39" s="175"/>
      <c r="AX39" s="173"/>
      <c r="AY39" s="269"/>
      <c r="AZ39" s="268"/>
      <c r="BA39" s="235">
        <v>40</v>
      </c>
      <c r="BB39" s="80">
        <v>100</v>
      </c>
      <c r="BC39" s="254"/>
      <c r="BD39" s="255"/>
      <c r="BE39" s="93">
        <v>49</v>
      </c>
      <c r="BF39" s="80">
        <v>63</v>
      </c>
      <c r="BG39" s="239">
        <v>52</v>
      </c>
      <c r="BH39" s="238">
        <v>64</v>
      </c>
      <c r="BI39" s="235">
        <v>47</v>
      </c>
      <c r="BJ39" s="80">
        <v>62</v>
      </c>
      <c r="BK39" s="235">
        <v>50</v>
      </c>
      <c r="BL39" s="80">
        <v>63</v>
      </c>
      <c r="BM39" s="134">
        <v>51</v>
      </c>
      <c r="BN39" s="80">
        <v>61</v>
      </c>
      <c r="BO39" s="277">
        <v>52</v>
      </c>
      <c r="BP39" s="222">
        <v>61</v>
      </c>
      <c r="BQ39" s="235">
        <v>48</v>
      </c>
      <c r="BR39" s="80">
        <v>56</v>
      </c>
      <c r="BS39" s="234">
        <v>51</v>
      </c>
      <c r="BT39" s="80">
        <v>60</v>
      </c>
      <c r="BU39" s="232">
        <v>44</v>
      </c>
      <c r="BV39" s="80">
        <v>83</v>
      </c>
      <c r="BW39" s="232">
        <v>45</v>
      </c>
      <c r="BX39" s="80">
        <v>85</v>
      </c>
      <c r="BY39" s="232">
        <v>44</v>
      </c>
      <c r="BZ39" s="80">
        <v>83</v>
      </c>
      <c r="CA39" s="235">
        <v>41</v>
      </c>
      <c r="CB39" s="80">
        <v>80</v>
      </c>
      <c r="CC39" s="232">
        <v>40</v>
      </c>
      <c r="CD39" s="80">
        <v>78</v>
      </c>
      <c r="CE39" s="232">
        <v>40</v>
      </c>
      <c r="CF39" s="80">
        <v>78</v>
      </c>
    </row>
    <row r="40" spans="1:84" ht="12.75" customHeight="1" thickTop="1">
      <c r="A40" s="199">
        <v>0.011956018518518517</v>
      </c>
      <c r="B40" s="196">
        <v>0.01175925925925926</v>
      </c>
      <c r="C40" s="80">
        <v>67</v>
      </c>
      <c r="D40" s="221">
        <v>0.010266203703703703</v>
      </c>
      <c r="E40" s="221">
        <v>0.010081018518518519</v>
      </c>
      <c r="F40" s="222">
        <v>67</v>
      </c>
      <c r="G40" s="217" t="s">
        <v>133</v>
      </c>
      <c r="H40" s="219" t="s">
        <v>233</v>
      </c>
      <c r="I40" s="80">
        <v>67</v>
      </c>
      <c r="J40" s="217" t="s">
        <v>335</v>
      </c>
      <c r="K40" s="219" t="s">
        <v>427</v>
      </c>
      <c r="L40" s="80">
        <v>67</v>
      </c>
      <c r="M40" s="192">
        <v>0.01005787037037037</v>
      </c>
      <c r="N40" s="196">
        <v>0.009884259259259258</v>
      </c>
      <c r="O40" s="80">
        <v>67</v>
      </c>
      <c r="P40" s="220">
        <v>0.014722222222222222</v>
      </c>
      <c r="Q40" s="221">
        <v>0.014479166666666668</v>
      </c>
      <c r="R40" s="222">
        <v>67</v>
      </c>
      <c r="S40" s="217" t="s">
        <v>517</v>
      </c>
      <c r="T40" s="219" t="s">
        <v>592</v>
      </c>
      <c r="U40" s="80">
        <v>67</v>
      </c>
      <c r="V40" s="217" t="s">
        <v>385</v>
      </c>
      <c r="W40" s="219" t="s">
        <v>753</v>
      </c>
      <c r="X40" s="80">
        <v>67</v>
      </c>
      <c r="Y40" s="93">
        <v>74</v>
      </c>
      <c r="Z40" s="88">
        <v>80</v>
      </c>
      <c r="AA40" s="239">
        <v>78</v>
      </c>
      <c r="AB40" s="238">
        <v>80</v>
      </c>
      <c r="AC40" s="232">
        <v>70</v>
      </c>
      <c r="AD40" s="80">
        <v>78</v>
      </c>
      <c r="AE40" s="235">
        <v>73</v>
      </c>
      <c r="AF40" s="80">
        <v>78</v>
      </c>
      <c r="AG40" s="121">
        <v>42</v>
      </c>
      <c r="AH40" s="80">
        <v>89</v>
      </c>
      <c r="AI40" s="239">
        <v>40</v>
      </c>
      <c r="AJ40" s="238">
        <v>81</v>
      </c>
      <c r="AK40" s="235">
        <v>41</v>
      </c>
      <c r="AL40" s="80">
        <v>86</v>
      </c>
      <c r="AM40" s="235">
        <v>38</v>
      </c>
      <c r="AN40" s="80">
        <v>79</v>
      </c>
      <c r="AO40" s="93">
        <v>34</v>
      </c>
      <c r="AP40" s="80">
        <v>82</v>
      </c>
      <c r="AQ40" s="291"/>
      <c r="AR40" s="246"/>
      <c r="AS40" s="235">
        <v>34</v>
      </c>
      <c r="AT40" s="80">
        <v>82</v>
      </c>
      <c r="AU40" s="254"/>
      <c r="AV40" s="255"/>
      <c r="AW40" s="130"/>
      <c r="AX40" s="126"/>
      <c r="AY40" s="269"/>
      <c r="AZ40" s="268"/>
      <c r="BA40" s="254"/>
      <c r="BB40" s="255"/>
      <c r="BC40" s="254"/>
      <c r="BD40" s="255"/>
      <c r="BE40" s="93">
        <v>51</v>
      </c>
      <c r="BF40" s="80">
        <v>64</v>
      </c>
      <c r="BG40" s="237">
        <v>54</v>
      </c>
      <c r="BH40" s="238">
        <v>65</v>
      </c>
      <c r="BI40" s="235">
        <v>49</v>
      </c>
      <c r="BJ40" s="80">
        <v>63</v>
      </c>
      <c r="BK40" s="235">
        <v>52</v>
      </c>
      <c r="BL40" s="80">
        <v>64</v>
      </c>
      <c r="BM40" s="134">
        <v>53</v>
      </c>
      <c r="BN40" s="80">
        <v>62</v>
      </c>
      <c r="BO40" s="277">
        <v>54</v>
      </c>
      <c r="BP40" s="222">
        <v>62</v>
      </c>
      <c r="BQ40" s="235">
        <v>49</v>
      </c>
      <c r="BR40" s="80">
        <v>59</v>
      </c>
      <c r="BS40" s="235">
        <v>52</v>
      </c>
      <c r="BT40" s="80">
        <v>61</v>
      </c>
      <c r="BU40" s="232">
        <v>45</v>
      </c>
      <c r="BV40" s="80">
        <v>85</v>
      </c>
      <c r="BW40" s="232">
        <v>46</v>
      </c>
      <c r="BX40" s="80">
        <v>87</v>
      </c>
      <c r="BY40" s="232">
        <v>45</v>
      </c>
      <c r="BZ40" s="80">
        <v>85</v>
      </c>
      <c r="CA40" s="235">
        <v>42</v>
      </c>
      <c r="CB40" s="80">
        <v>82</v>
      </c>
      <c r="CC40" s="232">
        <v>41</v>
      </c>
      <c r="CD40" s="80">
        <v>80</v>
      </c>
      <c r="CE40" s="232">
        <v>41</v>
      </c>
      <c r="CF40" s="80">
        <v>80</v>
      </c>
    </row>
    <row r="41" spans="1:84" ht="12.75" customHeight="1">
      <c r="A41" s="199">
        <v>0.012175925925925929</v>
      </c>
      <c r="B41" s="196">
        <v>0.011967592592592592</v>
      </c>
      <c r="C41" s="80">
        <v>66</v>
      </c>
      <c r="D41" s="221">
        <v>0.010462962962962964</v>
      </c>
      <c r="E41" s="221">
        <v>0.010277777777777778</v>
      </c>
      <c r="F41" s="222">
        <v>66</v>
      </c>
      <c r="G41" s="217" t="s">
        <v>134</v>
      </c>
      <c r="H41" s="219" t="s">
        <v>234</v>
      </c>
      <c r="I41" s="80">
        <v>66</v>
      </c>
      <c r="J41" s="217" t="s">
        <v>336</v>
      </c>
      <c r="K41" s="219" t="s">
        <v>428</v>
      </c>
      <c r="L41" s="80">
        <v>66</v>
      </c>
      <c r="M41" s="192">
        <v>0.010243055555555556</v>
      </c>
      <c r="N41" s="196">
        <v>0.010069444444444445</v>
      </c>
      <c r="O41" s="80">
        <v>66</v>
      </c>
      <c r="P41" s="220">
        <v>0.014976851851851852</v>
      </c>
      <c r="Q41" s="221">
        <v>0.014733796296296295</v>
      </c>
      <c r="R41" s="222">
        <v>66</v>
      </c>
      <c r="S41" s="217" t="s">
        <v>518</v>
      </c>
      <c r="T41" s="219" t="s">
        <v>593</v>
      </c>
      <c r="U41" s="80">
        <v>66</v>
      </c>
      <c r="V41" s="217" t="s">
        <v>666</v>
      </c>
      <c r="W41" s="219" t="s">
        <v>478</v>
      </c>
      <c r="X41" s="80">
        <v>66</v>
      </c>
      <c r="Y41" s="93">
        <v>76</v>
      </c>
      <c r="Z41" s="88">
        <v>81</v>
      </c>
      <c r="AA41" s="239">
        <v>80</v>
      </c>
      <c r="AB41" s="238">
        <v>81</v>
      </c>
      <c r="AC41" s="232">
        <v>72</v>
      </c>
      <c r="AD41" s="80">
        <v>79</v>
      </c>
      <c r="AE41" s="235">
        <v>76</v>
      </c>
      <c r="AF41" s="80">
        <v>79</v>
      </c>
      <c r="AG41" s="121">
        <v>43</v>
      </c>
      <c r="AH41" s="80">
        <v>92</v>
      </c>
      <c r="AI41" s="239">
        <v>41</v>
      </c>
      <c r="AJ41" s="238">
        <v>82</v>
      </c>
      <c r="AK41" s="235">
        <v>42</v>
      </c>
      <c r="AL41" s="80">
        <v>89</v>
      </c>
      <c r="AM41" s="235">
        <v>39</v>
      </c>
      <c r="AN41" s="80">
        <v>80</v>
      </c>
      <c r="AO41" s="93">
        <v>35</v>
      </c>
      <c r="AP41" s="80">
        <v>84</v>
      </c>
      <c r="AQ41" s="292"/>
      <c r="AR41" s="248"/>
      <c r="AS41" s="235">
        <v>35</v>
      </c>
      <c r="AT41" s="80">
        <v>84</v>
      </c>
      <c r="AU41" s="254"/>
      <c r="AV41" s="255"/>
      <c r="AW41" s="130"/>
      <c r="AX41" s="126"/>
      <c r="AY41" s="269"/>
      <c r="AZ41" s="268"/>
      <c r="BA41" s="254"/>
      <c r="BB41" s="255"/>
      <c r="BC41" s="254"/>
      <c r="BD41" s="255"/>
      <c r="BE41" s="93">
        <v>53</v>
      </c>
      <c r="BF41" s="80">
        <v>65</v>
      </c>
      <c r="BG41" s="237">
        <v>56</v>
      </c>
      <c r="BH41" s="238">
        <v>66</v>
      </c>
      <c r="BI41" s="235">
        <v>51</v>
      </c>
      <c r="BJ41" s="80">
        <v>64</v>
      </c>
      <c r="BK41" s="235">
        <v>54</v>
      </c>
      <c r="BL41" s="80">
        <v>65</v>
      </c>
      <c r="BM41" s="134">
        <v>55</v>
      </c>
      <c r="BN41" s="80">
        <v>63</v>
      </c>
      <c r="BO41" s="277">
        <v>56</v>
      </c>
      <c r="BP41" s="222">
        <v>63</v>
      </c>
      <c r="BQ41" s="235">
        <v>50</v>
      </c>
      <c r="BR41" s="80">
        <v>60</v>
      </c>
      <c r="BS41" s="235">
        <v>54</v>
      </c>
      <c r="BT41" s="80">
        <v>62</v>
      </c>
      <c r="BU41" s="232">
        <v>46</v>
      </c>
      <c r="BV41" s="80">
        <v>87</v>
      </c>
      <c r="BW41" s="232">
        <v>47</v>
      </c>
      <c r="BX41" s="80">
        <v>90</v>
      </c>
      <c r="BY41" s="232">
        <v>46</v>
      </c>
      <c r="BZ41" s="80">
        <v>87</v>
      </c>
      <c r="CA41" s="235">
        <v>43</v>
      </c>
      <c r="CB41" s="80">
        <v>84</v>
      </c>
      <c r="CC41" s="232">
        <v>42</v>
      </c>
      <c r="CD41" s="80">
        <v>82</v>
      </c>
      <c r="CE41" s="232">
        <v>42</v>
      </c>
      <c r="CF41" s="80">
        <v>82</v>
      </c>
    </row>
    <row r="42" spans="1:84" ht="12.75" customHeight="1">
      <c r="A42" s="199">
        <v>0.012395833333333335</v>
      </c>
      <c r="B42" s="196">
        <v>0.0121875</v>
      </c>
      <c r="C42" s="80">
        <v>65</v>
      </c>
      <c r="D42" s="221">
        <v>0.010671296296296297</v>
      </c>
      <c r="E42" s="221">
        <v>0.010474537037037037</v>
      </c>
      <c r="F42" s="222">
        <v>65</v>
      </c>
      <c r="G42" s="217" t="s">
        <v>135</v>
      </c>
      <c r="H42" s="219" t="s">
        <v>235</v>
      </c>
      <c r="I42" s="80">
        <v>65</v>
      </c>
      <c r="J42" s="217" t="s">
        <v>337</v>
      </c>
      <c r="K42" s="219" t="s">
        <v>429</v>
      </c>
      <c r="L42" s="80">
        <v>65</v>
      </c>
      <c r="M42" s="192">
        <v>0.010439814814814813</v>
      </c>
      <c r="N42" s="196">
        <v>0.01025462962962963</v>
      </c>
      <c r="O42" s="80">
        <v>65</v>
      </c>
      <c r="P42" s="220">
        <v>0.015231481481481483</v>
      </c>
      <c r="Q42" s="221">
        <v>0.014988425925925926</v>
      </c>
      <c r="R42" s="222">
        <v>65</v>
      </c>
      <c r="S42" s="217" t="s">
        <v>519</v>
      </c>
      <c r="T42" s="219" t="s">
        <v>594</v>
      </c>
      <c r="U42" s="80">
        <v>65</v>
      </c>
      <c r="V42" s="217" t="s">
        <v>396</v>
      </c>
      <c r="W42" s="219" t="s">
        <v>754</v>
      </c>
      <c r="X42" s="80">
        <v>65</v>
      </c>
      <c r="Y42" s="93">
        <v>78</v>
      </c>
      <c r="Z42" s="88">
        <v>82</v>
      </c>
      <c r="AA42" s="239">
        <v>82</v>
      </c>
      <c r="AB42" s="238">
        <v>82</v>
      </c>
      <c r="AC42" s="232">
        <v>74</v>
      </c>
      <c r="AD42" s="80">
        <v>80</v>
      </c>
      <c r="AE42" s="235">
        <v>78</v>
      </c>
      <c r="AF42" s="80">
        <v>80</v>
      </c>
      <c r="AG42" s="121">
        <v>44</v>
      </c>
      <c r="AH42" s="80">
        <v>96</v>
      </c>
      <c r="AI42" s="239">
        <v>42</v>
      </c>
      <c r="AJ42" s="238">
        <v>83</v>
      </c>
      <c r="AK42" s="235">
        <v>43</v>
      </c>
      <c r="AL42" s="80">
        <v>92</v>
      </c>
      <c r="AM42" s="235">
        <v>40</v>
      </c>
      <c r="AN42" s="80">
        <v>81</v>
      </c>
      <c r="AO42" s="93">
        <v>36</v>
      </c>
      <c r="AP42" s="80">
        <v>86</v>
      </c>
      <c r="AQ42" s="292"/>
      <c r="AR42" s="248"/>
      <c r="AS42" s="235">
        <v>36</v>
      </c>
      <c r="AT42" s="80">
        <v>86</v>
      </c>
      <c r="AU42" s="254"/>
      <c r="AV42" s="255"/>
      <c r="AW42" s="130"/>
      <c r="AX42" s="126"/>
      <c r="AY42" s="269"/>
      <c r="AZ42" s="268"/>
      <c r="BA42" s="254"/>
      <c r="BB42" s="255"/>
      <c r="BC42" s="254"/>
      <c r="BD42" s="255"/>
      <c r="BE42" s="93">
        <v>55</v>
      </c>
      <c r="BF42" s="80">
        <v>66</v>
      </c>
      <c r="BG42" s="237">
        <v>57</v>
      </c>
      <c r="BH42" s="238">
        <v>67</v>
      </c>
      <c r="BI42" s="235">
        <v>53</v>
      </c>
      <c r="BJ42" s="80">
        <v>65</v>
      </c>
      <c r="BK42" s="235">
        <v>56</v>
      </c>
      <c r="BL42" s="80">
        <v>66</v>
      </c>
      <c r="BM42" s="134">
        <v>57</v>
      </c>
      <c r="BN42" s="80">
        <v>64</v>
      </c>
      <c r="BO42" s="277">
        <v>58</v>
      </c>
      <c r="BP42" s="222">
        <v>64</v>
      </c>
      <c r="BQ42" s="235">
        <v>51</v>
      </c>
      <c r="BR42" s="80">
        <v>61</v>
      </c>
      <c r="BS42" s="235">
        <v>56</v>
      </c>
      <c r="BT42" s="80">
        <v>63</v>
      </c>
      <c r="BU42" s="232">
        <v>47</v>
      </c>
      <c r="BV42" s="80">
        <v>90</v>
      </c>
      <c r="BW42" s="232">
        <v>48</v>
      </c>
      <c r="BX42" s="80">
        <v>93</v>
      </c>
      <c r="BY42" s="232">
        <v>47</v>
      </c>
      <c r="BZ42" s="80">
        <v>90</v>
      </c>
      <c r="CA42" s="235">
        <v>44</v>
      </c>
      <c r="CB42" s="80">
        <v>86</v>
      </c>
      <c r="CC42" s="232">
        <v>43</v>
      </c>
      <c r="CD42" s="80">
        <v>84</v>
      </c>
      <c r="CE42" s="232">
        <v>43</v>
      </c>
      <c r="CF42" s="80">
        <v>84</v>
      </c>
    </row>
    <row r="43" spans="1:84" ht="12.75" customHeight="1" thickBot="1">
      <c r="A43" s="199">
        <v>0.012615740740740742</v>
      </c>
      <c r="B43" s="196">
        <v>0.012407407407407409</v>
      </c>
      <c r="C43" s="80">
        <v>64</v>
      </c>
      <c r="D43" s="221">
        <v>0.010891203703703703</v>
      </c>
      <c r="E43" s="221">
        <v>0.01068287037037037</v>
      </c>
      <c r="F43" s="222">
        <v>64</v>
      </c>
      <c r="G43" s="217" t="s">
        <v>136</v>
      </c>
      <c r="H43" s="219" t="s">
        <v>236</v>
      </c>
      <c r="I43" s="80">
        <v>64</v>
      </c>
      <c r="J43" s="217" t="s">
        <v>338</v>
      </c>
      <c r="K43" s="219" t="s">
        <v>430</v>
      </c>
      <c r="L43" s="80">
        <v>64</v>
      </c>
      <c r="M43" s="192">
        <v>0.010636574074074074</v>
      </c>
      <c r="N43" s="196">
        <v>0.01045138888888889</v>
      </c>
      <c r="O43" s="80">
        <v>64</v>
      </c>
      <c r="P43" s="220">
        <v>0.015509259259259257</v>
      </c>
      <c r="Q43" s="221">
        <v>0.015243055555555557</v>
      </c>
      <c r="R43" s="222">
        <v>64</v>
      </c>
      <c r="S43" s="217" t="s">
        <v>520</v>
      </c>
      <c r="T43" s="219" t="s">
        <v>595</v>
      </c>
      <c r="U43" s="80">
        <v>64</v>
      </c>
      <c r="V43" s="217" t="s">
        <v>667</v>
      </c>
      <c r="W43" s="219" t="s">
        <v>489</v>
      </c>
      <c r="X43" s="80">
        <v>64</v>
      </c>
      <c r="Y43" s="93">
        <v>80</v>
      </c>
      <c r="Z43" s="88">
        <v>83</v>
      </c>
      <c r="AA43" s="239">
        <v>84</v>
      </c>
      <c r="AB43" s="238">
        <v>83</v>
      </c>
      <c r="AC43" s="232">
        <v>76</v>
      </c>
      <c r="AD43" s="80">
        <v>81</v>
      </c>
      <c r="AE43" s="235">
        <v>80</v>
      </c>
      <c r="AF43" s="80">
        <v>81</v>
      </c>
      <c r="AG43" s="171">
        <v>45</v>
      </c>
      <c r="AH43" s="81">
        <v>100</v>
      </c>
      <c r="AI43" s="239">
        <v>43</v>
      </c>
      <c r="AJ43" s="238">
        <v>84</v>
      </c>
      <c r="AK43" s="235">
        <v>44</v>
      </c>
      <c r="AL43" s="80">
        <v>96</v>
      </c>
      <c r="AM43" s="235">
        <v>41</v>
      </c>
      <c r="AN43" s="80">
        <v>82</v>
      </c>
      <c r="AO43" s="93">
        <v>37</v>
      </c>
      <c r="AP43" s="80">
        <v>89</v>
      </c>
      <c r="AQ43" s="292"/>
      <c r="AR43" s="248"/>
      <c r="AS43" s="235">
        <v>37</v>
      </c>
      <c r="AT43" s="80">
        <v>89</v>
      </c>
      <c r="AU43" s="254"/>
      <c r="AV43" s="255"/>
      <c r="AW43" s="130"/>
      <c r="AX43" s="126"/>
      <c r="AY43" s="269"/>
      <c r="AZ43" s="268"/>
      <c r="BA43" s="254"/>
      <c r="BB43" s="255"/>
      <c r="BC43" s="254"/>
      <c r="BD43" s="255"/>
      <c r="BE43" s="93">
        <v>57</v>
      </c>
      <c r="BF43" s="80">
        <v>67</v>
      </c>
      <c r="BG43" s="237">
        <v>58</v>
      </c>
      <c r="BH43" s="238">
        <v>68</v>
      </c>
      <c r="BI43" s="235">
        <v>55</v>
      </c>
      <c r="BJ43" s="80">
        <v>66</v>
      </c>
      <c r="BK43" s="235">
        <v>57</v>
      </c>
      <c r="BL43" s="80">
        <v>67</v>
      </c>
      <c r="BM43" s="134">
        <v>59</v>
      </c>
      <c r="BN43" s="80">
        <v>65</v>
      </c>
      <c r="BO43" s="277">
        <v>60</v>
      </c>
      <c r="BP43" s="222">
        <v>65</v>
      </c>
      <c r="BQ43" s="235">
        <v>53</v>
      </c>
      <c r="BR43" s="80">
        <v>62</v>
      </c>
      <c r="BS43" s="235">
        <v>58</v>
      </c>
      <c r="BT43" s="80">
        <v>64</v>
      </c>
      <c r="BU43" s="232">
        <v>48</v>
      </c>
      <c r="BV43" s="80">
        <v>93</v>
      </c>
      <c r="BW43" s="232">
        <v>49</v>
      </c>
      <c r="BX43" s="80">
        <v>96</v>
      </c>
      <c r="BY43" s="232">
        <v>48</v>
      </c>
      <c r="BZ43" s="80">
        <v>93</v>
      </c>
      <c r="CA43" s="235">
        <v>45</v>
      </c>
      <c r="CB43" s="80">
        <v>88</v>
      </c>
      <c r="CC43" s="232">
        <v>44</v>
      </c>
      <c r="CD43" s="80">
        <v>86</v>
      </c>
      <c r="CE43" s="232">
        <v>44</v>
      </c>
      <c r="CF43" s="80">
        <v>86</v>
      </c>
    </row>
    <row r="44" spans="1:84" ht="12.75" customHeight="1" thickTop="1">
      <c r="A44" s="199">
        <v>0.012847222222222223</v>
      </c>
      <c r="B44" s="196">
        <v>0.012627314814814815</v>
      </c>
      <c r="C44" s="80">
        <v>63</v>
      </c>
      <c r="D44" s="221">
        <v>0.011111111111111112</v>
      </c>
      <c r="E44" s="221">
        <v>0.010891203703703703</v>
      </c>
      <c r="F44" s="222">
        <v>63</v>
      </c>
      <c r="G44" s="217" t="s">
        <v>137</v>
      </c>
      <c r="H44" s="219" t="s">
        <v>237</v>
      </c>
      <c r="I44" s="80">
        <v>63</v>
      </c>
      <c r="J44" s="217" t="s">
        <v>339</v>
      </c>
      <c r="K44" s="219" t="s">
        <v>431</v>
      </c>
      <c r="L44" s="80">
        <v>63</v>
      </c>
      <c r="M44" s="192">
        <v>0.010833333333333334</v>
      </c>
      <c r="N44" s="196">
        <v>0.01064814814814815</v>
      </c>
      <c r="O44" s="80">
        <v>63</v>
      </c>
      <c r="P44" s="220">
        <v>0.01579861111111111</v>
      </c>
      <c r="Q44" s="221">
        <v>0.015520833333333333</v>
      </c>
      <c r="R44" s="222">
        <v>63</v>
      </c>
      <c r="S44" s="217" t="s">
        <v>521</v>
      </c>
      <c r="T44" s="219" t="s">
        <v>596</v>
      </c>
      <c r="U44" s="80">
        <v>63</v>
      </c>
      <c r="V44" s="217" t="s">
        <v>668</v>
      </c>
      <c r="W44" s="219" t="s">
        <v>755</v>
      </c>
      <c r="X44" s="80">
        <v>63</v>
      </c>
      <c r="Y44" s="93">
        <v>82</v>
      </c>
      <c r="Z44" s="88">
        <v>84</v>
      </c>
      <c r="AA44" s="239">
        <v>86</v>
      </c>
      <c r="AB44" s="238">
        <v>84</v>
      </c>
      <c r="AC44" s="232">
        <v>78</v>
      </c>
      <c r="AD44" s="80">
        <v>82</v>
      </c>
      <c r="AE44" s="235">
        <v>82</v>
      </c>
      <c r="AF44" s="80">
        <v>82</v>
      </c>
      <c r="AG44" s="169"/>
      <c r="AH44" s="170"/>
      <c r="AI44" s="239">
        <v>44</v>
      </c>
      <c r="AJ44" s="238">
        <v>85</v>
      </c>
      <c r="AK44" s="235">
        <v>45</v>
      </c>
      <c r="AL44" s="80">
        <v>100</v>
      </c>
      <c r="AM44" s="235">
        <v>42</v>
      </c>
      <c r="AN44" s="80">
        <v>83</v>
      </c>
      <c r="AO44" s="93">
        <v>38</v>
      </c>
      <c r="AP44" s="80">
        <v>92</v>
      </c>
      <c r="AQ44" s="292"/>
      <c r="AR44" s="248"/>
      <c r="AS44" s="235">
        <v>38</v>
      </c>
      <c r="AT44" s="80">
        <v>92</v>
      </c>
      <c r="AU44" s="254"/>
      <c r="AV44" s="255"/>
      <c r="AW44" s="130"/>
      <c r="AX44" s="126"/>
      <c r="AY44" s="269"/>
      <c r="AZ44" s="268"/>
      <c r="BA44" s="254"/>
      <c r="BB44" s="255"/>
      <c r="BC44" s="254"/>
      <c r="BD44" s="255"/>
      <c r="BE44" s="93">
        <v>58</v>
      </c>
      <c r="BF44" s="80">
        <v>68</v>
      </c>
      <c r="BG44" s="237">
        <v>59</v>
      </c>
      <c r="BH44" s="238">
        <v>69</v>
      </c>
      <c r="BI44" s="235">
        <v>57</v>
      </c>
      <c r="BJ44" s="80">
        <v>67</v>
      </c>
      <c r="BK44" s="235">
        <v>58</v>
      </c>
      <c r="BL44" s="80">
        <v>68</v>
      </c>
      <c r="BM44" s="134">
        <v>61</v>
      </c>
      <c r="BN44" s="80">
        <v>66</v>
      </c>
      <c r="BO44" s="277">
        <v>62</v>
      </c>
      <c r="BP44" s="222">
        <v>66</v>
      </c>
      <c r="BQ44" s="235">
        <v>55</v>
      </c>
      <c r="BR44" s="80">
        <v>63</v>
      </c>
      <c r="BS44" s="235">
        <v>60</v>
      </c>
      <c r="BT44" s="80">
        <v>65</v>
      </c>
      <c r="BU44" s="232">
        <v>49</v>
      </c>
      <c r="BV44" s="80">
        <v>96</v>
      </c>
      <c r="BW44" s="232">
        <v>50</v>
      </c>
      <c r="BX44" s="80">
        <v>100</v>
      </c>
      <c r="BY44" s="232">
        <v>49</v>
      </c>
      <c r="BZ44" s="80">
        <v>96</v>
      </c>
      <c r="CA44" s="235">
        <v>46</v>
      </c>
      <c r="CB44" s="80">
        <v>90</v>
      </c>
      <c r="CC44" s="232">
        <v>45</v>
      </c>
      <c r="CD44" s="80">
        <v>88</v>
      </c>
      <c r="CE44" s="232">
        <v>45</v>
      </c>
      <c r="CF44" s="80">
        <v>88</v>
      </c>
    </row>
    <row r="45" spans="1:84" ht="12.75" customHeight="1">
      <c r="A45" s="199">
        <v>0.013078703703703703</v>
      </c>
      <c r="B45" s="196">
        <v>0.012858796296296297</v>
      </c>
      <c r="C45" s="80">
        <v>62</v>
      </c>
      <c r="D45" s="221">
        <v>0.011342592592592592</v>
      </c>
      <c r="E45" s="221">
        <v>0.011122685185185185</v>
      </c>
      <c r="F45" s="222">
        <v>62</v>
      </c>
      <c r="G45" s="217" t="s">
        <v>138</v>
      </c>
      <c r="H45" s="219" t="s">
        <v>238</v>
      </c>
      <c r="I45" s="80">
        <v>62</v>
      </c>
      <c r="J45" s="217" t="s">
        <v>130</v>
      </c>
      <c r="K45" s="219" t="s">
        <v>432</v>
      </c>
      <c r="L45" s="80">
        <v>62</v>
      </c>
      <c r="M45" s="192">
        <v>0.011041666666666667</v>
      </c>
      <c r="N45" s="196">
        <v>0.010844907407407407</v>
      </c>
      <c r="O45" s="80">
        <v>62</v>
      </c>
      <c r="P45" s="220">
        <v>0.016087962962962964</v>
      </c>
      <c r="Q45" s="221">
        <v>0.015810185185185184</v>
      </c>
      <c r="R45" s="222">
        <v>62</v>
      </c>
      <c r="S45" s="217" t="s">
        <v>522</v>
      </c>
      <c r="T45" s="219" t="s">
        <v>597</v>
      </c>
      <c r="U45" s="80">
        <v>62</v>
      </c>
      <c r="V45" s="217" t="s">
        <v>669</v>
      </c>
      <c r="W45" s="219" t="s">
        <v>756</v>
      </c>
      <c r="X45" s="80">
        <v>62</v>
      </c>
      <c r="Y45" s="93">
        <v>84</v>
      </c>
      <c r="Z45" s="88">
        <v>85</v>
      </c>
      <c r="AA45" s="239">
        <v>88</v>
      </c>
      <c r="AB45" s="238">
        <v>85</v>
      </c>
      <c r="AC45" s="232">
        <v>80</v>
      </c>
      <c r="AD45" s="80">
        <v>83</v>
      </c>
      <c r="AE45" s="235">
        <v>84</v>
      </c>
      <c r="AF45" s="80">
        <v>83</v>
      </c>
      <c r="AG45" s="102"/>
      <c r="AH45" s="107"/>
      <c r="AI45" s="239">
        <v>45</v>
      </c>
      <c r="AJ45" s="238">
        <v>87</v>
      </c>
      <c r="AK45" s="102"/>
      <c r="AL45" s="107"/>
      <c r="AM45" s="235">
        <v>43</v>
      </c>
      <c r="AN45" s="80">
        <v>84</v>
      </c>
      <c r="AO45" s="93">
        <v>39</v>
      </c>
      <c r="AP45" s="80">
        <v>96</v>
      </c>
      <c r="AQ45" s="292"/>
      <c r="AR45" s="248"/>
      <c r="AS45" s="235">
        <v>39</v>
      </c>
      <c r="AT45" s="80">
        <v>94</v>
      </c>
      <c r="AU45" s="254"/>
      <c r="AV45" s="255"/>
      <c r="AW45" s="130"/>
      <c r="AX45" s="126"/>
      <c r="AY45" s="269"/>
      <c r="AZ45" s="268"/>
      <c r="BA45" s="254"/>
      <c r="BB45" s="255"/>
      <c r="BC45" s="254"/>
      <c r="BD45" s="255"/>
      <c r="BE45" s="93">
        <v>59</v>
      </c>
      <c r="BF45" s="80">
        <v>69</v>
      </c>
      <c r="BG45" s="237">
        <v>60</v>
      </c>
      <c r="BH45" s="238">
        <v>70</v>
      </c>
      <c r="BI45" s="235">
        <v>58</v>
      </c>
      <c r="BJ45" s="80">
        <v>68</v>
      </c>
      <c r="BK45" s="235">
        <v>59</v>
      </c>
      <c r="BL45" s="80">
        <v>69</v>
      </c>
      <c r="BM45" s="134">
        <v>62</v>
      </c>
      <c r="BN45" s="80">
        <v>67</v>
      </c>
      <c r="BO45" s="277">
        <v>63</v>
      </c>
      <c r="BP45" s="222">
        <v>67</v>
      </c>
      <c r="BQ45" s="235">
        <v>57</v>
      </c>
      <c r="BR45" s="80">
        <v>64</v>
      </c>
      <c r="BS45" s="235">
        <v>62</v>
      </c>
      <c r="BT45" s="80">
        <v>66</v>
      </c>
      <c r="BU45" s="232">
        <v>50</v>
      </c>
      <c r="BV45" s="80">
        <v>100</v>
      </c>
      <c r="BW45" s="254"/>
      <c r="BX45" s="276"/>
      <c r="BY45" s="232">
        <v>50</v>
      </c>
      <c r="BZ45" s="80">
        <v>100</v>
      </c>
      <c r="CA45" s="235">
        <v>47</v>
      </c>
      <c r="CB45" s="80">
        <v>92</v>
      </c>
      <c r="CC45" s="232">
        <v>46</v>
      </c>
      <c r="CD45" s="80">
        <v>90</v>
      </c>
      <c r="CE45" s="232">
        <v>46</v>
      </c>
      <c r="CF45" s="80">
        <v>90</v>
      </c>
    </row>
    <row r="46" spans="1:84" ht="12.75" customHeight="1" thickBot="1">
      <c r="A46" s="199">
        <v>0.013310185185185187</v>
      </c>
      <c r="B46" s="196">
        <v>0.013090277777777779</v>
      </c>
      <c r="C46" s="80">
        <v>61</v>
      </c>
      <c r="D46" s="221">
        <v>0.011574074074074075</v>
      </c>
      <c r="E46" s="221">
        <v>0.011354166666666667</v>
      </c>
      <c r="F46" s="222">
        <v>61</v>
      </c>
      <c r="G46" s="217" t="s">
        <v>139</v>
      </c>
      <c r="H46" s="219" t="s">
        <v>239</v>
      </c>
      <c r="I46" s="80">
        <v>61</v>
      </c>
      <c r="J46" s="217" t="s">
        <v>340</v>
      </c>
      <c r="K46" s="219" t="s">
        <v>231</v>
      </c>
      <c r="L46" s="80">
        <v>61</v>
      </c>
      <c r="M46" s="192">
        <v>0.01125</v>
      </c>
      <c r="N46" s="196">
        <v>0.01105324074074074</v>
      </c>
      <c r="O46" s="80">
        <v>61</v>
      </c>
      <c r="P46" s="220">
        <v>0.016377314814814813</v>
      </c>
      <c r="Q46" s="221">
        <v>0.016099537037037037</v>
      </c>
      <c r="R46" s="222">
        <v>61</v>
      </c>
      <c r="S46" s="217" t="s">
        <v>339</v>
      </c>
      <c r="T46" s="219" t="s">
        <v>598</v>
      </c>
      <c r="U46" s="80">
        <v>61</v>
      </c>
      <c r="V46" s="217" t="s">
        <v>670</v>
      </c>
      <c r="W46" s="219" t="s">
        <v>757</v>
      </c>
      <c r="X46" s="80">
        <v>61</v>
      </c>
      <c r="Y46" s="93">
        <v>86</v>
      </c>
      <c r="Z46" s="88">
        <v>86</v>
      </c>
      <c r="AA46" s="239">
        <v>90</v>
      </c>
      <c r="AB46" s="238">
        <v>86</v>
      </c>
      <c r="AC46" s="232">
        <v>82</v>
      </c>
      <c r="AD46" s="80">
        <v>84</v>
      </c>
      <c r="AE46" s="235">
        <v>86</v>
      </c>
      <c r="AF46" s="80">
        <v>84</v>
      </c>
      <c r="AG46" s="102"/>
      <c r="AH46" s="107"/>
      <c r="AI46" s="239">
        <v>46</v>
      </c>
      <c r="AJ46" s="238">
        <v>89</v>
      </c>
      <c r="AK46" s="102"/>
      <c r="AL46" s="107"/>
      <c r="AM46" s="235">
        <v>44</v>
      </c>
      <c r="AN46" s="80">
        <v>85</v>
      </c>
      <c r="AO46" s="174">
        <v>40</v>
      </c>
      <c r="AP46" s="81">
        <v>100</v>
      </c>
      <c r="AQ46" s="292"/>
      <c r="AR46" s="248"/>
      <c r="AS46" s="235">
        <v>40</v>
      </c>
      <c r="AT46" s="80">
        <v>95</v>
      </c>
      <c r="AU46" s="254"/>
      <c r="AV46" s="255"/>
      <c r="AW46" s="130"/>
      <c r="AX46" s="126"/>
      <c r="AY46" s="269"/>
      <c r="AZ46" s="268"/>
      <c r="BA46" s="254"/>
      <c r="BB46" s="255"/>
      <c r="BC46" s="254"/>
      <c r="BD46" s="255"/>
      <c r="BE46" s="93">
        <v>60</v>
      </c>
      <c r="BF46" s="80">
        <v>70</v>
      </c>
      <c r="BG46" s="237">
        <v>61</v>
      </c>
      <c r="BH46" s="238">
        <v>71</v>
      </c>
      <c r="BI46" s="235">
        <v>59</v>
      </c>
      <c r="BJ46" s="80">
        <v>69</v>
      </c>
      <c r="BK46" s="235">
        <v>60</v>
      </c>
      <c r="BL46" s="80">
        <v>70</v>
      </c>
      <c r="BM46" s="134">
        <v>63</v>
      </c>
      <c r="BN46" s="80">
        <v>68</v>
      </c>
      <c r="BO46" s="277">
        <v>64</v>
      </c>
      <c r="BP46" s="222">
        <v>68</v>
      </c>
      <c r="BQ46" s="235">
        <v>59</v>
      </c>
      <c r="BR46" s="80">
        <v>65</v>
      </c>
      <c r="BS46" s="235">
        <v>63</v>
      </c>
      <c r="BT46" s="80">
        <v>67</v>
      </c>
      <c r="BU46" s="254"/>
      <c r="BV46" s="276"/>
      <c r="BW46" s="254"/>
      <c r="BX46" s="276"/>
      <c r="BY46" s="254"/>
      <c r="BZ46" s="276"/>
      <c r="CA46" s="235">
        <v>48</v>
      </c>
      <c r="CB46" s="80">
        <v>94</v>
      </c>
      <c r="CC46" s="232">
        <v>47</v>
      </c>
      <c r="CD46" s="80">
        <v>92</v>
      </c>
      <c r="CE46" s="232">
        <v>47</v>
      </c>
      <c r="CF46" s="80">
        <v>92</v>
      </c>
    </row>
    <row r="47" spans="1:84" ht="12.75" customHeight="1" thickTop="1">
      <c r="A47" s="200">
        <v>0.013541666666666667</v>
      </c>
      <c r="B47" s="196">
        <v>0.01332175925925926</v>
      </c>
      <c r="C47" s="80">
        <v>60</v>
      </c>
      <c r="D47" s="224">
        <v>0.011805555555555555</v>
      </c>
      <c r="E47" s="221">
        <v>0.011585648148148149</v>
      </c>
      <c r="F47" s="222">
        <v>60</v>
      </c>
      <c r="G47" s="217" t="s">
        <v>140</v>
      </c>
      <c r="H47" s="219" t="s">
        <v>240</v>
      </c>
      <c r="I47" s="80">
        <v>60</v>
      </c>
      <c r="J47" s="217" t="s">
        <v>341</v>
      </c>
      <c r="K47" s="219" t="s">
        <v>433</v>
      </c>
      <c r="L47" s="80">
        <v>60</v>
      </c>
      <c r="M47" s="193">
        <v>0.011458333333333334</v>
      </c>
      <c r="N47" s="203">
        <v>0.011261574074074071</v>
      </c>
      <c r="O47" s="80">
        <v>60</v>
      </c>
      <c r="P47" s="285">
        <v>0.016666666666666666</v>
      </c>
      <c r="Q47" s="223">
        <v>0.01638888888888889</v>
      </c>
      <c r="R47" s="222">
        <v>60</v>
      </c>
      <c r="S47" s="217" t="s">
        <v>523</v>
      </c>
      <c r="T47" s="219" t="s">
        <v>432</v>
      </c>
      <c r="U47" s="80">
        <v>60</v>
      </c>
      <c r="V47" s="217" t="s">
        <v>197</v>
      </c>
      <c r="W47" s="219" t="s">
        <v>758</v>
      </c>
      <c r="X47" s="80">
        <v>60</v>
      </c>
      <c r="Y47" s="93">
        <v>87</v>
      </c>
      <c r="Z47" s="88">
        <v>87</v>
      </c>
      <c r="AA47" s="239">
        <v>92</v>
      </c>
      <c r="AB47" s="238">
        <v>87</v>
      </c>
      <c r="AC47" s="232">
        <v>84</v>
      </c>
      <c r="AD47" s="80">
        <v>85</v>
      </c>
      <c r="AE47" s="235">
        <v>88</v>
      </c>
      <c r="AF47" s="80">
        <v>85</v>
      </c>
      <c r="AG47" s="102"/>
      <c r="AH47" s="107"/>
      <c r="AI47" s="239">
        <v>47</v>
      </c>
      <c r="AJ47" s="238">
        <v>91</v>
      </c>
      <c r="AK47" s="102"/>
      <c r="AL47" s="107"/>
      <c r="AM47" s="235">
        <v>45</v>
      </c>
      <c r="AN47" s="80">
        <v>87</v>
      </c>
      <c r="AO47" s="172"/>
      <c r="AP47" s="173"/>
      <c r="AQ47" s="247"/>
      <c r="AR47" s="248"/>
      <c r="AS47" s="235">
        <v>41</v>
      </c>
      <c r="AT47" s="80">
        <v>96</v>
      </c>
      <c r="AU47" s="254"/>
      <c r="AV47" s="255"/>
      <c r="AW47" s="130"/>
      <c r="AX47" s="126"/>
      <c r="AY47" s="269"/>
      <c r="AZ47" s="268"/>
      <c r="BA47" s="254"/>
      <c r="BB47" s="255"/>
      <c r="BC47" s="254"/>
      <c r="BD47" s="255"/>
      <c r="BE47" s="134">
        <v>61</v>
      </c>
      <c r="BF47" s="80">
        <v>71</v>
      </c>
      <c r="BG47" s="237">
        <v>62</v>
      </c>
      <c r="BH47" s="238">
        <v>72</v>
      </c>
      <c r="BI47" s="235">
        <v>60</v>
      </c>
      <c r="BJ47" s="80">
        <v>70</v>
      </c>
      <c r="BK47" s="235">
        <v>61</v>
      </c>
      <c r="BL47" s="80">
        <v>71</v>
      </c>
      <c r="BM47" s="134">
        <v>64</v>
      </c>
      <c r="BN47" s="80">
        <v>69</v>
      </c>
      <c r="BO47" s="277">
        <v>65</v>
      </c>
      <c r="BP47" s="222">
        <v>69</v>
      </c>
      <c r="BQ47" s="235">
        <v>61</v>
      </c>
      <c r="BR47" s="80">
        <v>66</v>
      </c>
      <c r="BS47" s="235">
        <v>64</v>
      </c>
      <c r="BT47" s="80">
        <v>68</v>
      </c>
      <c r="BU47" s="254"/>
      <c r="BV47" s="276"/>
      <c r="BW47" s="254"/>
      <c r="BX47" s="276"/>
      <c r="BY47" s="254"/>
      <c r="BZ47" s="276"/>
      <c r="CA47" s="235">
        <v>49</v>
      </c>
      <c r="CB47" s="80">
        <v>97</v>
      </c>
      <c r="CC47" s="232">
        <v>48</v>
      </c>
      <c r="CD47" s="80">
        <v>94</v>
      </c>
      <c r="CE47" s="232">
        <v>48</v>
      </c>
      <c r="CF47" s="80">
        <v>94</v>
      </c>
    </row>
    <row r="48" spans="1:84" ht="12.75" customHeight="1">
      <c r="A48" s="199">
        <v>0.013599537037037037</v>
      </c>
      <c r="B48" s="196">
        <v>0.01355324074074074</v>
      </c>
      <c r="C48" s="80">
        <v>59</v>
      </c>
      <c r="D48" s="221">
        <v>0.011863425925925925</v>
      </c>
      <c r="E48" s="221">
        <v>0.011817129629629629</v>
      </c>
      <c r="F48" s="222">
        <v>59</v>
      </c>
      <c r="G48" s="217" t="s">
        <v>141</v>
      </c>
      <c r="H48" s="219" t="s">
        <v>241</v>
      </c>
      <c r="I48" s="80">
        <v>59</v>
      </c>
      <c r="J48" s="217" t="s">
        <v>342</v>
      </c>
      <c r="K48" s="219" t="s">
        <v>434</v>
      </c>
      <c r="L48" s="80">
        <v>59</v>
      </c>
      <c r="M48" s="192">
        <v>0.011469907407407408</v>
      </c>
      <c r="N48" s="196">
        <v>0.011469907407407408</v>
      </c>
      <c r="O48" s="80">
        <v>59</v>
      </c>
      <c r="P48" s="220">
        <v>0.016724537037037034</v>
      </c>
      <c r="Q48" s="221">
        <v>0.01667824074074074</v>
      </c>
      <c r="R48" s="222">
        <v>59</v>
      </c>
      <c r="S48" s="217" t="s">
        <v>524</v>
      </c>
      <c r="T48" s="219" t="s">
        <v>599</v>
      </c>
      <c r="U48" s="80">
        <v>59</v>
      </c>
      <c r="V48" s="217" t="s">
        <v>671</v>
      </c>
      <c r="W48" s="219" t="s">
        <v>298</v>
      </c>
      <c r="X48" s="80">
        <v>59</v>
      </c>
      <c r="Y48" s="93">
        <v>88</v>
      </c>
      <c r="Z48" s="88">
        <v>88</v>
      </c>
      <c r="AA48" s="239">
        <v>93</v>
      </c>
      <c r="AB48" s="238">
        <v>88</v>
      </c>
      <c r="AC48" s="232">
        <v>86</v>
      </c>
      <c r="AD48" s="80">
        <v>86</v>
      </c>
      <c r="AE48" s="235">
        <v>90</v>
      </c>
      <c r="AF48" s="80">
        <v>86</v>
      </c>
      <c r="AG48" s="102"/>
      <c r="AH48" s="107"/>
      <c r="AI48" s="239">
        <v>48</v>
      </c>
      <c r="AJ48" s="238">
        <v>94</v>
      </c>
      <c r="AK48" s="102"/>
      <c r="AL48" s="107"/>
      <c r="AM48" s="235">
        <v>46</v>
      </c>
      <c r="AN48" s="80">
        <v>89</v>
      </c>
      <c r="AO48" s="129"/>
      <c r="AP48" s="126"/>
      <c r="AQ48" s="247"/>
      <c r="AR48" s="248"/>
      <c r="AS48" s="235">
        <v>42</v>
      </c>
      <c r="AT48" s="80">
        <v>97</v>
      </c>
      <c r="AU48" s="254"/>
      <c r="AV48" s="255"/>
      <c r="AW48" s="130"/>
      <c r="AX48" s="126"/>
      <c r="AY48" s="269"/>
      <c r="AZ48" s="268"/>
      <c r="BA48" s="254"/>
      <c r="BB48" s="255"/>
      <c r="BC48" s="254"/>
      <c r="BD48" s="255"/>
      <c r="BE48" s="134">
        <v>62</v>
      </c>
      <c r="BF48" s="80">
        <v>72</v>
      </c>
      <c r="BG48" s="237">
        <v>63</v>
      </c>
      <c r="BH48" s="238">
        <v>73</v>
      </c>
      <c r="BI48" s="235">
        <v>61</v>
      </c>
      <c r="BJ48" s="80">
        <v>71</v>
      </c>
      <c r="BK48" s="235">
        <v>62</v>
      </c>
      <c r="BL48" s="80">
        <v>72</v>
      </c>
      <c r="BM48" s="134">
        <v>65</v>
      </c>
      <c r="BN48" s="80">
        <v>70</v>
      </c>
      <c r="BO48" s="277">
        <v>66</v>
      </c>
      <c r="BP48" s="222">
        <v>70</v>
      </c>
      <c r="BQ48" s="235">
        <v>62</v>
      </c>
      <c r="BR48" s="80">
        <v>67</v>
      </c>
      <c r="BS48" s="235">
        <v>65</v>
      </c>
      <c r="BT48" s="80">
        <v>69</v>
      </c>
      <c r="BU48" s="254"/>
      <c r="BV48" s="276"/>
      <c r="BW48" s="254"/>
      <c r="BX48" s="276"/>
      <c r="BY48" s="254"/>
      <c r="BZ48" s="276"/>
      <c r="CA48" s="235">
        <v>50</v>
      </c>
      <c r="CB48" s="80">
        <v>100</v>
      </c>
      <c r="CC48" s="232">
        <v>49</v>
      </c>
      <c r="CD48" s="80">
        <v>97</v>
      </c>
      <c r="CE48" s="232">
        <v>49</v>
      </c>
      <c r="CF48" s="80">
        <v>97</v>
      </c>
    </row>
    <row r="49" spans="1:84" ht="12.75" customHeight="1">
      <c r="A49" s="199">
        <v>0.013657407407407408</v>
      </c>
      <c r="B49" s="196">
        <v>0.013611111111111114</v>
      </c>
      <c r="C49" s="80">
        <v>58</v>
      </c>
      <c r="D49" s="221">
        <v>0.011921296296296298</v>
      </c>
      <c r="E49" s="221">
        <v>0.011875</v>
      </c>
      <c r="F49" s="222">
        <v>58</v>
      </c>
      <c r="G49" s="217" t="s">
        <v>142</v>
      </c>
      <c r="H49" s="219" t="s">
        <v>242</v>
      </c>
      <c r="I49" s="80">
        <v>58</v>
      </c>
      <c r="J49" s="217" t="s">
        <v>343</v>
      </c>
      <c r="K49" s="219" t="s">
        <v>435</v>
      </c>
      <c r="L49" s="80">
        <v>58</v>
      </c>
      <c r="M49" s="192">
        <v>0.011481481481481483</v>
      </c>
      <c r="N49" s="196">
        <v>0.011481481481481483</v>
      </c>
      <c r="O49" s="80">
        <v>58</v>
      </c>
      <c r="P49" s="220">
        <v>0.01678240740740741</v>
      </c>
      <c r="Q49" s="221">
        <v>0.01673611111111111</v>
      </c>
      <c r="R49" s="222">
        <v>58</v>
      </c>
      <c r="S49" s="217" t="s">
        <v>340</v>
      </c>
      <c r="T49" s="219" t="s">
        <v>600</v>
      </c>
      <c r="U49" s="80">
        <v>58</v>
      </c>
      <c r="V49" s="217" t="s">
        <v>672</v>
      </c>
      <c r="W49" s="219" t="s">
        <v>759</v>
      </c>
      <c r="X49" s="80">
        <v>58</v>
      </c>
      <c r="Y49" s="93">
        <v>89</v>
      </c>
      <c r="Z49" s="88">
        <v>89</v>
      </c>
      <c r="AA49" s="239">
        <v>94</v>
      </c>
      <c r="AB49" s="238">
        <v>89</v>
      </c>
      <c r="AC49" s="232">
        <v>87</v>
      </c>
      <c r="AD49" s="80">
        <v>87</v>
      </c>
      <c r="AE49" s="235">
        <v>92</v>
      </c>
      <c r="AF49" s="80">
        <v>87</v>
      </c>
      <c r="AG49" s="102"/>
      <c r="AH49" s="107"/>
      <c r="AI49" s="239">
        <v>49</v>
      </c>
      <c r="AJ49" s="238">
        <v>97</v>
      </c>
      <c r="AK49" s="102"/>
      <c r="AL49" s="107"/>
      <c r="AM49" s="235">
        <v>47</v>
      </c>
      <c r="AN49" s="80">
        <v>91</v>
      </c>
      <c r="AO49" s="129"/>
      <c r="AP49" s="126"/>
      <c r="AQ49" s="247"/>
      <c r="AR49" s="248"/>
      <c r="AS49" s="235">
        <v>43</v>
      </c>
      <c r="AT49" s="80">
        <v>98</v>
      </c>
      <c r="AU49" s="254"/>
      <c r="AV49" s="255"/>
      <c r="AW49" s="130"/>
      <c r="AX49" s="126"/>
      <c r="AY49" s="269"/>
      <c r="AZ49" s="268"/>
      <c r="BA49" s="254"/>
      <c r="BB49" s="255"/>
      <c r="BC49" s="254"/>
      <c r="BD49" s="255"/>
      <c r="BE49" s="134">
        <v>63</v>
      </c>
      <c r="BF49" s="80">
        <v>73</v>
      </c>
      <c r="BG49" s="237">
        <v>64</v>
      </c>
      <c r="BH49" s="238">
        <v>74</v>
      </c>
      <c r="BI49" s="235">
        <v>62</v>
      </c>
      <c r="BJ49" s="80">
        <v>72</v>
      </c>
      <c r="BK49" s="235">
        <v>63</v>
      </c>
      <c r="BL49" s="80">
        <v>73</v>
      </c>
      <c r="BM49" s="134">
        <v>66</v>
      </c>
      <c r="BN49" s="80">
        <v>71</v>
      </c>
      <c r="BO49" s="277">
        <v>67</v>
      </c>
      <c r="BP49" s="222">
        <v>71</v>
      </c>
      <c r="BQ49" s="235">
        <v>63</v>
      </c>
      <c r="BR49" s="80">
        <v>68</v>
      </c>
      <c r="BS49" s="235">
        <v>66</v>
      </c>
      <c r="BT49" s="80">
        <v>70</v>
      </c>
      <c r="BU49" s="254"/>
      <c r="BV49" s="276"/>
      <c r="BW49" s="254"/>
      <c r="BX49" s="276"/>
      <c r="BY49" s="254"/>
      <c r="BZ49" s="276"/>
      <c r="CA49" s="254"/>
      <c r="CB49" s="276"/>
      <c r="CC49" s="232">
        <v>50</v>
      </c>
      <c r="CD49" s="80">
        <v>100</v>
      </c>
      <c r="CE49" s="232">
        <v>50</v>
      </c>
      <c r="CF49" s="80">
        <v>100</v>
      </c>
    </row>
    <row r="50" spans="1:84" ht="12.75" customHeight="1" thickBot="1">
      <c r="A50" s="199">
        <v>0.013715277777777778</v>
      </c>
      <c r="B50" s="196">
        <v>0.013668981481481482</v>
      </c>
      <c r="C50" s="80">
        <v>57</v>
      </c>
      <c r="D50" s="221">
        <v>0.011979166666666666</v>
      </c>
      <c r="E50" s="221">
        <v>0.011932870370370371</v>
      </c>
      <c r="F50" s="222">
        <v>57</v>
      </c>
      <c r="G50" s="217" t="s">
        <v>143</v>
      </c>
      <c r="H50" s="219" t="s">
        <v>243</v>
      </c>
      <c r="I50" s="80">
        <v>57</v>
      </c>
      <c r="J50" s="217" t="s">
        <v>344</v>
      </c>
      <c r="K50" s="219" t="s">
        <v>436</v>
      </c>
      <c r="L50" s="80">
        <v>57</v>
      </c>
      <c r="M50" s="192">
        <v>0.011504629629629629</v>
      </c>
      <c r="N50" s="196">
        <v>0.011493055555555555</v>
      </c>
      <c r="O50" s="80">
        <v>57</v>
      </c>
      <c r="P50" s="220">
        <v>0.016840277777777777</v>
      </c>
      <c r="Q50" s="221">
        <v>0.016793981481481483</v>
      </c>
      <c r="R50" s="222">
        <v>57</v>
      </c>
      <c r="S50" s="217" t="s">
        <v>525</v>
      </c>
      <c r="T50" s="219" t="s">
        <v>433</v>
      </c>
      <c r="U50" s="80">
        <v>57</v>
      </c>
      <c r="V50" s="217" t="s">
        <v>673</v>
      </c>
      <c r="W50" s="219" t="s">
        <v>760</v>
      </c>
      <c r="X50" s="80">
        <v>57</v>
      </c>
      <c r="Y50" s="93">
        <v>90</v>
      </c>
      <c r="Z50" s="88">
        <v>90</v>
      </c>
      <c r="AA50" s="239">
        <v>95</v>
      </c>
      <c r="AB50" s="238">
        <v>90</v>
      </c>
      <c r="AC50" s="232">
        <v>88</v>
      </c>
      <c r="AD50" s="80">
        <v>88</v>
      </c>
      <c r="AE50" s="235">
        <v>93</v>
      </c>
      <c r="AF50" s="80">
        <v>88</v>
      </c>
      <c r="AG50" s="102"/>
      <c r="AH50" s="107"/>
      <c r="AI50" s="250">
        <v>50</v>
      </c>
      <c r="AJ50" s="244">
        <v>100</v>
      </c>
      <c r="AK50" s="102"/>
      <c r="AL50" s="107"/>
      <c r="AM50" s="235">
        <v>48</v>
      </c>
      <c r="AN50" s="80">
        <v>94</v>
      </c>
      <c r="AO50" s="129"/>
      <c r="AP50" s="126"/>
      <c r="AQ50" s="247"/>
      <c r="AR50" s="248"/>
      <c r="AS50" s="235">
        <v>44</v>
      </c>
      <c r="AT50" s="80">
        <v>99</v>
      </c>
      <c r="AU50" s="254"/>
      <c r="AV50" s="255"/>
      <c r="AW50" s="130"/>
      <c r="AX50" s="126"/>
      <c r="AY50" s="269"/>
      <c r="AZ50" s="268"/>
      <c r="BA50" s="254"/>
      <c r="BB50" s="255"/>
      <c r="BC50" s="254"/>
      <c r="BD50" s="255"/>
      <c r="BE50" s="134">
        <v>64</v>
      </c>
      <c r="BF50" s="80">
        <v>74</v>
      </c>
      <c r="BG50" s="237">
        <v>65</v>
      </c>
      <c r="BH50" s="238">
        <v>75</v>
      </c>
      <c r="BI50" s="235">
        <v>63</v>
      </c>
      <c r="BJ50" s="80">
        <v>73</v>
      </c>
      <c r="BK50" s="235">
        <v>64</v>
      </c>
      <c r="BL50" s="80">
        <v>74</v>
      </c>
      <c r="BM50" s="134">
        <v>67</v>
      </c>
      <c r="BN50" s="80">
        <v>72</v>
      </c>
      <c r="BO50" s="277">
        <v>68</v>
      </c>
      <c r="BP50" s="222">
        <v>72</v>
      </c>
      <c r="BQ50" s="235">
        <v>64</v>
      </c>
      <c r="BR50" s="80">
        <v>69</v>
      </c>
      <c r="BS50" s="235">
        <v>67</v>
      </c>
      <c r="BT50" s="80">
        <v>71</v>
      </c>
      <c r="BU50" s="254"/>
      <c r="BV50" s="276"/>
      <c r="BW50" s="254"/>
      <c r="BX50" s="276"/>
      <c r="BY50" s="254"/>
      <c r="BZ50" s="276"/>
      <c r="CA50" s="254"/>
      <c r="CB50" s="276"/>
      <c r="CC50" s="254"/>
      <c r="CD50" s="276"/>
      <c r="CE50" s="254"/>
      <c r="CF50" s="276"/>
    </row>
    <row r="51" spans="1:84" ht="12.75" customHeight="1" thickTop="1">
      <c r="A51" s="199">
        <v>0.013773148148148147</v>
      </c>
      <c r="B51" s="196">
        <v>0.013726851851851851</v>
      </c>
      <c r="C51" s="80">
        <v>56</v>
      </c>
      <c r="D51" s="221">
        <v>0.012037037037037035</v>
      </c>
      <c r="E51" s="221">
        <v>0.01199074074074074</v>
      </c>
      <c r="F51" s="222">
        <v>56</v>
      </c>
      <c r="G51" s="217" t="s">
        <v>144</v>
      </c>
      <c r="H51" s="219" t="s">
        <v>244</v>
      </c>
      <c r="I51" s="80">
        <v>56</v>
      </c>
      <c r="J51" s="217" t="s">
        <v>345</v>
      </c>
      <c r="K51" s="219" t="s">
        <v>437</v>
      </c>
      <c r="L51" s="80">
        <v>56</v>
      </c>
      <c r="M51" s="192">
        <v>0.011539351851851851</v>
      </c>
      <c r="N51" s="196">
        <v>0.011516203703703702</v>
      </c>
      <c r="O51" s="80">
        <v>56</v>
      </c>
      <c r="P51" s="220">
        <v>0.016898148148148148</v>
      </c>
      <c r="Q51" s="221">
        <v>0.01685185185185185</v>
      </c>
      <c r="R51" s="222">
        <v>56</v>
      </c>
      <c r="S51" s="217" t="s">
        <v>526</v>
      </c>
      <c r="T51" s="219" t="s">
        <v>601</v>
      </c>
      <c r="U51" s="80">
        <v>56</v>
      </c>
      <c r="V51" s="217" t="s">
        <v>674</v>
      </c>
      <c r="W51" s="219" t="s">
        <v>761</v>
      </c>
      <c r="X51" s="80">
        <v>56</v>
      </c>
      <c r="Y51" s="93">
        <v>91</v>
      </c>
      <c r="Z51" s="88">
        <v>91</v>
      </c>
      <c r="AA51" s="239">
        <v>96</v>
      </c>
      <c r="AB51" s="238">
        <v>91</v>
      </c>
      <c r="AC51" s="232">
        <v>89</v>
      </c>
      <c r="AD51" s="80">
        <v>89</v>
      </c>
      <c r="AE51" s="235">
        <v>94</v>
      </c>
      <c r="AF51" s="80">
        <v>89</v>
      </c>
      <c r="AG51" s="102"/>
      <c r="AH51" s="107"/>
      <c r="AI51" s="251"/>
      <c r="AJ51" s="252"/>
      <c r="AK51" s="102"/>
      <c r="AL51" s="107"/>
      <c r="AM51" s="235">
        <v>49</v>
      </c>
      <c r="AN51" s="80">
        <v>97</v>
      </c>
      <c r="AO51" s="129"/>
      <c r="AP51" s="126"/>
      <c r="AQ51" s="247"/>
      <c r="AR51" s="248"/>
      <c r="AS51" s="235">
        <v>45</v>
      </c>
      <c r="AT51" s="80">
        <v>100</v>
      </c>
      <c r="AU51" s="254"/>
      <c r="AV51" s="255"/>
      <c r="AW51" s="130"/>
      <c r="AX51" s="126"/>
      <c r="AY51" s="269"/>
      <c r="AZ51" s="268"/>
      <c r="BA51" s="254"/>
      <c r="BB51" s="255"/>
      <c r="BC51" s="254"/>
      <c r="BD51" s="255"/>
      <c r="BE51" s="134">
        <v>65</v>
      </c>
      <c r="BF51" s="80">
        <v>75</v>
      </c>
      <c r="BG51" s="237">
        <v>66</v>
      </c>
      <c r="BH51" s="238">
        <v>76</v>
      </c>
      <c r="BI51" s="235">
        <v>64</v>
      </c>
      <c r="BJ51" s="80">
        <v>74</v>
      </c>
      <c r="BK51" s="235">
        <v>65</v>
      </c>
      <c r="BL51" s="80">
        <v>75</v>
      </c>
      <c r="BM51" s="134">
        <v>68</v>
      </c>
      <c r="BN51" s="80">
        <v>73</v>
      </c>
      <c r="BO51" s="277">
        <v>69</v>
      </c>
      <c r="BP51" s="222">
        <v>73</v>
      </c>
      <c r="BQ51" s="235">
        <v>65</v>
      </c>
      <c r="BR51" s="80">
        <v>70</v>
      </c>
      <c r="BS51" s="235">
        <v>68</v>
      </c>
      <c r="BT51" s="80">
        <v>72</v>
      </c>
      <c r="BU51" s="254"/>
      <c r="BV51" s="276"/>
      <c r="BW51" s="254"/>
      <c r="BX51" s="276"/>
      <c r="BY51" s="254"/>
      <c r="BZ51" s="276"/>
      <c r="CA51" s="254"/>
      <c r="CB51" s="276"/>
      <c r="CC51" s="254"/>
      <c r="CD51" s="276"/>
      <c r="CE51" s="254"/>
      <c r="CF51" s="276"/>
    </row>
    <row r="52" spans="1:84" ht="12.75" customHeight="1">
      <c r="A52" s="199">
        <v>0.01383101851851852</v>
      </c>
      <c r="B52" s="196">
        <v>0.013784722222222224</v>
      </c>
      <c r="C52" s="80">
        <v>55</v>
      </c>
      <c r="D52" s="221">
        <v>0.012094907407407408</v>
      </c>
      <c r="E52" s="221">
        <v>0.012048611111111112</v>
      </c>
      <c r="F52" s="222">
        <v>55</v>
      </c>
      <c r="G52" s="217" t="s">
        <v>145</v>
      </c>
      <c r="H52" s="219" t="s">
        <v>245</v>
      </c>
      <c r="I52" s="80">
        <v>55</v>
      </c>
      <c r="J52" s="217" t="s">
        <v>346</v>
      </c>
      <c r="K52" s="219" t="s">
        <v>438</v>
      </c>
      <c r="L52" s="80">
        <v>55</v>
      </c>
      <c r="M52" s="192">
        <v>0.011574074074074075</v>
      </c>
      <c r="N52" s="196">
        <v>0.011550925925925925</v>
      </c>
      <c r="O52" s="80">
        <v>55</v>
      </c>
      <c r="P52" s="220">
        <v>0.016967592592592593</v>
      </c>
      <c r="Q52" s="221">
        <v>0.016909722222222225</v>
      </c>
      <c r="R52" s="222">
        <v>55</v>
      </c>
      <c r="S52" s="217" t="s">
        <v>527</v>
      </c>
      <c r="T52" s="219" t="s">
        <v>602</v>
      </c>
      <c r="U52" s="80">
        <v>55</v>
      </c>
      <c r="V52" s="217" t="s">
        <v>675</v>
      </c>
      <c r="W52" s="219" t="s">
        <v>762</v>
      </c>
      <c r="X52" s="80">
        <v>55</v>
      </c>
      <c r="Y52" s="93">
        <v>92</v>
      </c>
      <c r="Z52" s="88">
        <v>92</v>
      </c>
      <c r="AA52" s="239">
        <v>97</v>
      </c>
      <c r="AB52" s="238">
        <v>92</v>
      </c>
      <c r="AC52" s="232">
        <v>90</v>
      </c>
      <c r="AD52" s="80">
        <v>90</v>
      </c>
      <c r="AE52" s="235">
        <v>95</v>
      </c>
      <c r="AF52" s="80">
        <v>90</v>
      </c>
      <c r="AG52" s="102"/>
      <c r="AH52" s="107"/>
      <c r="AI52" s="239"/>
      <c r="AJ52" s="238"/>
      <c r="AK52" s="102"/>
      <c r="AL52" s="107"/>
      <c r="AM52" s="235">
        <v>50</v>
      </c>
      <c r="AN52" s="80">
        <v>100</v>
      </c>
      <c r="AO52" s="129"/>
      <c r="AP52" s="126"/>
      <c r="AQ52" s="247"/>
      <c r="AR52" s="248"/>
      <c r="AS52" s="254"/>
      <c r="AT52" s="256"/>
      <c r="AU52" s="254"/>
      <c r="AV52" s="255"/>
      <c r="AW52" s="130"/>
      <c r="AX52" s="126"/>
      <c r="AY52" s="269"/>
      <c r="AZ52" s="268"/>
      <c r="BA52" s="254"/>
      <c r="BB52" s="255"/>
      <c r="BC52" s="254"/>
      <c r="BD52" s="255"/>
      <c r="BE52" s="134">
        <v>66</v>
      </c>
      <c r="BF52" s="80">
        <v>76</v>
      </c>
      <c r="BG52" s="237">
        <v>67</v>
      </c>
      <c r="BH52" s="238">
        <v>77</v>
      </c>
      <c r="BI52" s="235">
        <v>65</v>
      </c>
      <c r="BJ52" s="80">
        <v>75</v>
      </c>
      <c r="BK52" s="235">
        <v>66</v>
      </c>
      <c r="BL52" s="80">
        <v>76</v>
      </c>
      <c r="BM52" s="134">
        <v>69</v>
      </c>
      <c r="BN52" s="80">
        <v>74</v>
      </c>
      <c r="BO52" s="277">
        <v>70</v>
      </c>
      <c r="BP52" s="222">
        <v>74</v>
      </c>
      <c r="BQ52" s="235">
        <v>66</v>
      </c>
      <c r="BR52" s="80">
        <v>71</v>
      </c>
      <c r="BS52" s="235">
        <v>69</v>
      </c>
      <c r="BT52" s="80">
        <v>73</v>
      </c>
      <c r="BU52" s="254"/>
      <c r="BV52" s="276"/>
      <c r="BW52" s="254"/>
      <c r="BX52" s="276"/>
      <c r="BY52" s="254"/>
      <c r="BZ52" s="276"/>
      <c r="CA52" s="254"/>
      <c r="CB52" s="276"/>
      <c r="CC52" s="254"/>
      <c r="CD52" s="276"/>
      <c r="CE52" s="254"/>
      <c r="CF52" s="276"/>
    </row>
    <row r="53" spans="1:84" ht="12.75" customHeight="1">
      <c r="A53" s="199">
        <v>0.013888888888888888</v>
      </c>
      <c r="B53" s="196">
        <v>0.013842592592592594</v>
      </c>
      <c r="C53" s="80">
        <v>54</v>
      </c>
      <c r="D53" s="221">
        <v>0.012152777777777778</v>
      </c>
      <c r="E53" s="221">
        <v>0.012106481481481482</v>
      </c>
      <c r="F53" s="222">
        <v>54</v>
      </c>
      <c r="G53" s="217" t="s">
        <v>146</v>
      </c>
      <c r="H53" s="219" t="s">
        <v>246</v>
      </c>
      <c r="I53" s="80">
        <v>54</v>
      </c>
      <c r="J53" s="217" t="s">
        <v>347</v>
      </c>
      <c r="K53" s="219" t="s">
        <v>439</v>
      </c>
      <c r="L53" s="80">
        <v>54</v>
      </c>
      <c r="M53" s="192">
        <v>0.011608796296296296</v>
      </c>
      <c r="N53" s="196">
        <v>0.011585648148148149</v>
      </c>
      <c r="O53" s="80">
        <v>54</v>
      </c>
      <c r="P53" s="220">
        <v>0.017037037037037038</v>
      </c>
      <c r="Q53" s="221">
        <v>0.016979166666666667</v>
      </c>
      <c r="R53" s="222">
        <v>54</v>
      </c>
      <c r="S53" s="217" t="s">
        <v>131</v>
      </c>
      <c r="T53" s="219" t="s">
        <v>603</v>
      </c>
      <c r="U53" s="80">
        <v>54</v>
      </c>
      <c r="V53" s="217" t="s">
        <v>676</v>
      </c>
      <c r="W53" s="219" t="s">
        <v>763</v>
      </c>
      <c r="X53" s="80">
        <v>54</v>
      </c>
      <c r="Y53" s="93">
        <v>93</v>
      </c>
      <c r="Z53" s="88">
        <v>93</v>
      </c>
      <c r="AA53" s="239">
        <v>98</v>
      </c>
      <c r="AB53" s="238">
        <v>93</v>
      </c>
      <c r="AC53" s="232">
        <v>91</v>
      </c>
      <c r="AD53" s="80">
        <v>91</v>
      </c>
      <c r="AE53" s="235">
        <v>96</v>
      </c>
      <c r="AF53" s="80">
        <v>91</v>
      </c>
      <c r="AG53" s="102"/>
      <c r="AH53" s="85"/>
      <c r="AI53" s="239"/>
      <c r="AJ53" s="238"/>
      <c r="AK53" s="102"/>
      <c r="AL53" s="107"/>
      <c r="AM53" s="102"/>
      <c r="AN53" s="107"/>
      <c r="AO53" s="129"/>
      <c r="AP53" s="126"/>
      <c r="AQ53" s="247"/>
      <c r="AR53" s="248"/>
      <c r="AS53" s="254"/>
      <c r="AT53" s="256"/>
      <c r="AU53" s="254"/>
      <c r="AV53" s="255"/>
      <c r="AW53" s="130"/>
      <c r="AX53" s="126"/>
      <c r="AY53" s="269"/>
      <c r="AZ53" s="268"/>
      <c r="BA53" s="254"/>
      <c r="BB53" s="255"/>
      <c r="BC53" s="254"/>
      <c r="BD53" s="255"/>
      <c r="BE53" s="134">
        <v>67</v>
      </c>
      <c r="BF53" s="80">
        <v>77</v>
      </c>
      <c r="BG53" s="237">
        <v>68</v>
      </c>
      <c r="BH53" s="238">
        <v>78</v>
      </c>
      <c r="BI53" s="235">
        <v>66</v>
      </c>
      <c r="BJ53" s="80">
        <v>76</v>
      </c>
      <c r="BK53" s="235">
        <v>67</v>
      </c>
      <c r="BL53" s="80">
        <v>77</v>
      </c>
      <c r="BM53" s="134">
        <v>70</v>
      </c>
      <c r="BN53" s="80">
        <v>75</v>
      </c>
      <c r="BO53" s="277">
        <v>71</v>
      </c>
      <c r="BP53" s="222">
        <v>75</v>
      </c>
      <c r="BQ53" s="235">
        <v>67</v>
      </c>
      <c r="BR53" s="80">
        <v>72</v>
      </c>
      <c r="BS53" s="235">
        <v>70</v>
      </c>
      <c r="BT53" s="80">
        <v>74</v>
      </c>
      <c r="BU53" s="254"/>
      <c r="BV53" s="276"/>
      <c r="BW53" s="254"/>
      <c r="BX53" s="276"/>
      <c r="BY53" s="254"/>
      <c r="BZ53" s="276"/>
      <c r="CA53" s="254"/>
      <c r="CB53" s="276"/>
      <c r="CC53" s="254"/>
      <c r="CD53" s="276"/>
      <c r="CE53" s="254"/>
      <c r="CF53" s="276"/>
    </row>
    <row r="54" spans="1:84" ht="12.75" customHeight="1">
      <c r="A54" s="199">
        <v>0.013946759259259258</v>
      </c>
      <c r="B54" s="196">
        <v>0.013900462962962962</v>
      </c>
      <c r="C54" s="80">
        <v>53</v>
      </c>
      <c r="D54" s="221">
        <v>0.012210648148148146</v>
      </c>
      <c r="E54" s="221">
        <v>0.012164351851851852</v>
      </c>
      <c r="F54" s="222">
        <v>53</v>
      </c>
      <c r="G54" s="217" t="s">
        <v>147</v>
      </c>
      <c r="H54" s="219" t="s">
        <v>247</v>
      </c>
      <c r="I54" s="80">
        <v>53</v>
      </c>
      <c r="J54" s="217" t="s">
        <v>348</v>
      </c>
      <c r="K54" s="219" t="s">
        <v>440</v>
      </c>
      <c r="L54" s="80">
        <v>53</v>
      </c>
      <c r="M54" s="192">
        <v>0.011643518518518518</v>
      </c>
      <c r="N54" s="196">
        <v>0.011620370370370371</v>
      </c>
      <c r="O54" s="80">
        <v>53</v>
      </c>
      <c r="P54" s="220">
        <v>0.017106481481481483</v>
      </c>
      <c r="Q54" s="221">
        <v>0.01704861111111111</v>
      </c>
      <c r="R54" s="222">
        <v>53</v>
      </c>
      <c r="S54" s="217" t="s">
        <v>341</v>
      </c>
      <c r="T54" s="219" t="s">
        <v>232</v>
      </c>
      <c r="U54" s="80">
        <v>53</v>
      </c>
      <c r="V54" s="217" t="s">
        <v>677</v>
      </c>
      <c r="W54" s="219" t="s">
        <v>764</v>
      </c>
      <c r="X54" s="80">
        <v>53</v>
      </c>
      <c r="Y54" s="93">
        <v>94</v>
      </c>
      <c r="Z54" s="88">
        <v>94</v>
      </c>
      <c r="AA54" s="239">
        <v>99</v>
      </c>
      <c r="AB54" s="238">
        <v>94</v>
      </c>
      <c r="AC54" s="232">
        <v>92</v>
      </c>
      <c r="AD54" s="80">
        <v>92</v>
      </c>
      <c r="AE54" s="235">
        <v>97</v>
      </c>
      <c r="AF54" s="80">
        <v>92</v>
      </c>
      <c r="AG54" s="102"/>
      <c r="AH54" s="85"/>
      <c r="AI54" s="239"/>
      <c r="AJ54" s="238"/>
      <c r="AK54" s="102"/>
      <c r="AL54" s="107"/>
      <c r="AM54" s="102"/>
      <c r="AN54" s="107"/>
      <c r="AO54" s="129"/>
      <c r="AP54" s="126"/>
      <c r="AQ54" s="247"/>
      <c r="AR54" s="248"/>
      <c r="AS54" s="254"/>
      <c r="AT54" s="256"/>
      <c r="AU54" s="254"/>
      <c r="AV54" s="255"/>
      <c r="AW54" s="130"/>
      <c r="AX54" s="126"/>
      <c r="AY54" s="269"/>
      <c r="AZ54" s="268"/>
      <c r="BA54" s="254"/>
      <c r="BB54" s="255"/>
      <c r="BC54" s="254"/>
      <c r="BD54" s="255"/>
      <c r="BE54" s="134">
        <v>68</v>
      </c>
      <c r="BF54" s="80">
        <v>78</v>
      </c>
      <c r="BG54" s="237">
        <v>69</v>
      </c>
      <c r="BH54" s="238">
        <v>79</v>
      </c>
      <c r="BI54" s="235">
        <v>67</v>
      </c>
      <c r="BJ54" s="80">
        <v>77</v>
      </c>
      <c r="BK54" s="235">
        <v>68</v>
      </c>
      <c r="BL54" s="80">
        <v>78</v>
      </c>
      <c r="BM54" s="134">
        <v>71</v>
      </c>
      <c r="BN54" s="80">
        <v>76</v>
      </c>
      <c r="BO54" s="277">
        <v>72</v>
      </c>
      <c r="BP54" s="222">
        <v>76</v>
      </c>
      <c r="BQ54" s="235">
        <v>68</v>
      </c>
      <c r="BR54" s="80">
        <v>73</v>
      </c>
      <c r="BS54" s="235">
        <v>71</v>
      </c>
      <c r="BT54" s="80">
        <v>75</v>
      </c>
      <c r="BU54" s="254"/>
      <c r="BV54" s="276"/>
      <c r="BW54" s="254"/>
      <c r="BX54" s="276"/>
      <c r="BY54" s="254"/>
      <c r="BZ54" s="276"/>
      <c r="CA54" s="254"/>
      <c r="CB54" s="276"/>
      <c r="CC54" s="254"/>
      <c r="CD54" s="276"/>
      <c r="CE54" s="254"/>
      <c r="CF54" s="276"/>
    </row>
    <row r="55" spans="1:84" ht="12.75" customHeight="1">
      <c r="A55" s="199">
        <v>0.014016203703703704</v>
      </c>
      <c r="B55" s="196">
        <v>0.013958333333333335</v>
      </c>
      <c r="C55" s="80">
        <v>52</v>
      </c>
      <c r="D55" s="221">
        <v>0.012280092592592592</v>
      </c>
      <c r="E55" s="221">
        <v>0.012222222222222223</v>
      </c>
      <c r="F55" s="222">
        <v>52</v>
      </c>
      <c r="G55" s="217" t="s">
        <v>148</v>
      </c>
      <c r="H55" s="219" t="s">
        <v>249</v>
      </c>
      <c r="I55" s="80">
        <v>52</v>
      </c>
      <c r="J55" s="217" t="s">
        <v>349</v>
      </c>
      <c r="K55" s="219" t="s">
        <v>441</v>
      </c>
      <c r="L55" s="80">
        <v>52</v>
      </c>
      <c r="M55" s="192">
        <v>0.01167824074074074</v>
      </c>
      <c r="N55" s="196">
        <v>0.011655092592592594</v>
      </c>
      <c r="O55" s="80">
        <v>52</v>
      </c>
      <c r="P55" s="220">
        <v>0.017175925925925924</v>
      </c>
      <c r="Q55" s="221">
        <v>0.017118055555555556</v>
      </c>
      <c r="R55" s="222">
        <v>52</v>
      </c>
      <c r="S55" s="217" t="s">
        <v>528</v>
      </c>
      <c r="T55" s="219" t="s">
        <v>434</v>
      </c>
      <c r="U55" s="80">
        <v>52</v>
      </c>
      <c r="V55" s="217" t="s">
        <v>678</v>
      </c>
      <c r="W55" s="219" t="s">
        <v>765</v>
      </c>
      <c r="X55" s="80">
        <v>52</v>
      </c>
      <c r="Y55" s="93">
        <v>95</v>
      </c>
      <c r="Z55" s="88">
        <v>95</v>
      </c>
      <c r="AA55" s="239">
        <v>100</v>
      </c>
      <c r="AB55" s="238">
        <v>95</v>
      </c>
      <c r="AC55" s="232">
        <v>93</v>
      </c>
      <c r="AD55" s="80">
        <v>93</v>
      </c>
      <c r="AE55" s="235">
        <v>98</v>
      </c>
      <c r="AF55" s="80">
        <v>93</v>
      </c>
      <c r="AG55" s="102"/>
      <c r="AH55" s="85"/>
      <c r="AI55" s="103"/>
      <c r="AJ55" s="101"/>
      <c r="AK55" s="102"/>
      <c r="AL55" s="107"/>
      <c r="AM55" s="102"/>
      <c r="AN55" s="107"/>
      <c r="AO55" s="129"/>
      <c r="AP55" s="126"/>
      <c r="AQ55" s="247"/>
      <c r="AR55" s="248"/>
      <c r="AS55" s="254"/>
      <c r="AT55" s="256"/>
      <c r="AU55" s="254"/>
      <c r="AV55" s="255"/>
      <c r="AW55" s="130"/>
      <c r="AX55" s="126"/>
      <c r="AY55" s="269"/>
      <c r="AZ55" s="268"/>
      <c r="BA55" s="254"/>
      <c r="BB55" s="255"/>
      <c r="BC55" s="254"/>
      <c r="BD55" s="255"/>
      <c r="BE55" s="134">
        <v>69</v>
      </c>
      <c r="BF55" s="80">
        <v>79</v>
      </c>
      <c r="BG55" s="237">
        <v>70</v>
      </c>
      <c r="BH55" s="238">
        <v>80</v>
      </c>
      <c r="BI55" s="235">
        <v>68</v>
      </c>
      <c r="BJ55" s="80">
        <v>78</v>
      </c>
      <c r="BK55" s="235">
        <v>69</v>
      </c>
      <c r="BL55" s="80">
        <v>79</v>
      </c>
      <c r="BM55" s="134">
        <v>72</v>
      </c>
      <c r="BN55" s="80">
        <v>77</v>
      </c>
      <c r="BO55" s="277">
        <v>73</v>
      </c>
      <c r="BP55" s="222">
        <v>77</v>
      </c>
      <c r="BQ55" s="235">
        <v>69</v>
      </c>
      <c r="BR55" s="80">
        <v>74</v>
      </c>
      <c r="BS55" s="235">
        <v>72</v>
      </c>
      <c r="BT55" s="80">
        <v>76</v>
      </c>
      <c r="BU55" s="254"/>
      <c r="BV55" s="276"/>
      <c r="BW55" s="254"/>
      <c r="BX55" s="276"/>
      <c r="BY55" s="254"/>
      <c r="BZ55" s="276"/>
      <c r="CA55" s="254"/>
      <c r="CB55" s="276"/>
      <c r="CC55" s="254"/>
      <c r="CD55" s="276"/>
      <c r="CE55" s="254"/>
      <c r="CF55" s="276"/>
    </row>
    <row r="56" spans="1:84" ht="12.75" customHeight="1">
      <c r="A56" s="199">
        <v>0.014085648148148151</v>
      </c>
      <c r="B56" s="196">
        <v>0.014027777777777778</v>
      </c>
      <c r="C56" s="80">
        <v>51</v>
      </c>
      <c r="D56" s="221">
        <v>0.012349537037037039</v>
      </c>
      <c r="E56" s="221">
        <v>0.012291666666666666</v>
      </c>
      <c r="F56" s="222">
        <v>51</v>
      </c>
      <c r="G56" s="217" t="s">
        <v>149</v>
      </c>
      <c r="H56" s="219" t="s">
        <v>248</v>
      </c>
      <c r="I56" s="80">
        <v>51</v>
      </c>
      <c r="J56" s="217" t="s">
        <v>350</v>
      </c>
      <c r="K56" s="219" t="s">
        <v>442</v>
      </c>
      <c r="L56" s="80">
        <v>51</v>
      </c>
      <c r="M56" s="192">
        <v>0.011712962962962965</v>
      </c>
      <c r="N56" s="196">
        <v>0.011689814814814814</v>
      </c>
      <c r="O56" s="80">
        <v>51</v>
      </c>
      <c r="P56" s="220">
        <v>0.01724537037037037</v>
      </c>
      <c r="Q56" s="221">
        <v>0.0171875</v>
      </c>
      <c r="R56" s="222">
        <v>51</v>
      </c>
      <c r="S56" s="217" t="s">
        <v>529</v>
      </c>
      <c r="T56" s="219" t="s">
        <v>604</v>
      </c>
      <c r="U56" s="80">
        <v>51</v>
      </c>
      <c r="V56" s="217" t="s">
        <v>679</v>
      </c>
      <c r="W56" s="219" t="s">
        <v>766</v>
      </c>
      <c r="X56" s="80">
        <v>51</v>
      </c>
      <c r="Y56" s="93">
        <v>96</v>
      </c>
      <c r="Z56" s="88">
        <v>96</v>
      </c>
      <c r="AA56" s="239">
        <v>101</v>
      </c>
      <c r="AB56" s="238">
        <v>96</v>
      </c>
      <c r="AC56" s="232">
        <v>94</v>
      </c>
      <c r="AD56" s="80">
        <v>94</v>
      </c>
      <c r="AE56" s="235">
        <v>99</v>
      </c>
      <c r="AF56" s="80">
        <v>94</v>
      </c>
      <c r="AG56" s="102"/>
      <c r="AH56" s="85"/>
      <c r="AI56" s="103"/>
      <c r="AJ56" s="101"/>
      <c r="AK56" s="102"/>
      <c r="AL56" s="107"/>
      <c r="AM56" s="102"/>
      <c r="AN56" s="107"/>
      <c r="AO56" s="129"/>
      <c r="AP56" s="126"/>
      <c r="AQ56" s="247"/>
      <c r="AR56" s="248"/>
      <c r="AS56" s="254"/>
      <c r="AT56" s="256"/>
      <c r="AU56" s="254"/>
      <c r="AV56" s="255"/>
      <c r="AW56" s="130"/>
      <c r="AX56" s="126"/>
      <c r="AY56" s="269"/>
      <c r="AZ56" s="268"/>
      <c r="BA56" s="254"/>
      <c r="BB56" s="255"/>
      <c r="BC56" s="254"/>
      <c r="BD56" s="255"/>
      <c r="BE56" s="134">
        <v>70</v>
      </c>
      <c r="BF56" s="80">
        <v>80</v>
      </c>
      <c r="BG56" s="237">
        <v>71</v>
      </c>
      <c r="BH56" s="238">
        <v>81</v>
      </c>
      <c r="BI56" s="235">
        <v>69</v>
      </c>
      <c r="BJ56" s="80">
        <v>79</v>
      </c>
      <c r="BK56" s="235">
        <v>70</v>
      </c>
      <c r="BL56" s="80">
        <v>80</v>
      </c>
      <c r="BM56" s="134">
        <v>73</v>
      </c>
      <c r="BN56" s="80">
        <v>78</v>
      </c>
      <c r="BO56" s="277">
        <v>74</v>
      </c>
      <c r="BP56" s="222">
        <v>78</v>
      </c>
      <c r="BQ56" s="235">
        <v>70</v>
      </c>
      <c r="BR56" s="80">
        <v>75</v>
      </c>
      <c r="BS56" s="235">
        <v>73</v>
      </c>
      <c r="BT56" s="80">
        <v>77</v>
      </c>
      <c r="BU56" s="254"/>
      <c r="BV56" s="276"/>
      <c r="BW56" s="254"/>
      <c r="BX56" s="276"/>
      <c r="BY56" s="254"/>
      <c r="BZ56" s="276"/>
      <c r="CA56" s="254"/>
      <c r="CB56" s="276"/>
      <c r="CC56" s="254"/>
      <c r="CD56" s="276"/>
      <c r="CE56" s="254"/>
      <c r="CF56" s="276"/>
    </row>
    <row r="57" spans="1:84" ht="12.75" customHeight="1">
      <c r="A57" s="199">
        <v>0.014155092592592592</v>
      </c>
      <c r="B57" s="196">
        <v>0.014097222222222221</v>
      </c>
      <c r="C57" s="80">
        <v>50</v>
      </c>
      <c r="D57" s="221">
        <v>0.012418981481481482</v>
      </c>
      <c r="E57" s="221">
        <v>0.012361111111111113</v>
      </c>
      <c r="F57" s="222">
        <v>50</v>
      </c>
      <c r="G57" s="217" t="s">
        <v>150</v>
      </c>
      <c r="H57" s="219" t="s">
        <v>250</v>
      </c>
      <c r="I57" s="80">
        <v>50</v>
      </c>
      <c r="J57" s="217" t="s">
        <v>351</v>
      </c>
      <c r="K57" s="219" t="s">
        <v>443</v>
      </c>
      <c r="L57" s="80">
        <v>50</v>
      </c>
      <c r="M57" s="192">
        <v>0.011747685185185186</v>
      </c>
      <c r="N57" s="196">
        <v>0.011724537037037035</v>
      </c>
      <c r="O57" s="80">
        <v>50</v>
      </c>
      <c r="P57" s="220">
        <v>0.017326388888888888</v>
      </c>
      <c r="Q57" s="221">
        <v>0.017256944444444446</v>
      </c>
      <c r="R57" s="222">
        <v>50</v>
      </c>
      <c r="S57" s="217" t="s">
        <v>530</v>
      </c>
      <c r="T57" s="219" t="s">
        <v>605</v>
      </c>
      <c r="U57" s="80">
        <v>50</v>
      </c>
      <c r="V57" s="217" t="s">
        <v>680</v>
      </c>
      <c r="W57" s="219" t="s">
        <v>767</v>
      </c>
      <c r="X57" s="80">
        <v>50</v>
      </c>
      <c r="Y57" s="93">
        <v>97</v>
      </c>
      <c r="Z57" s="88">
        <v>97</v>
      </c>
      <c r="AA57" s="239">
        <v>102</v>
      </c>
      <c r="AB57" s="238">
        <v>97</v>
      </c>
      <c r="AC57" s="232">
        <v>95</v>
      </c>
      <c r="AD57" s="80">
        <v>95</v>
      </c>
      <c r="AE57" s="235">
        <v>100</v>
      </c>
      <c r="AF57" s="80">
        <v>95</v>
      </c>
      <c r="AG57" s="102"/>
      <c r="AH57" s="85"/>
      <c r="AI57" s="103"/>
      <c r="AJ57" s="101"/>
      <c r="AK57" s="102"/>
      <c r="AL57" s="107"/>
      <c r="AM57" s="102"/>
      <c r="AN57" s="107"/>
      <c r="AO57" s="129"/>
      <c r="AP57" s="126"/>
      <c r="AQ57" s="247"/>
      <c r="AR57" s="248"/>
      <c r="AS57" s="254"/>
      <c r="AT57" s="256"/>
      <c r="AU57" s="254"/>
      <c r="AV57" s="255"/>
      <c r="AW57" s="130"/>
      <c r="AX57" s="126"/>
      <c r="AY57" s="269"/>
      <c r="AZ57" s="268"/>
      <c r="BA57" s="254"/>
      <c r="BB57" s="255"/>
      <c r="BC57" s="254"/>
      <c r="BD57" s="255"/>
      <c r="BE57" s="134">
        <v>71</v>
      </c>
      <c r="BF57" s="80">
        <v>81</v>
      </c>
      <c r="BG57" s="237">
        <v>72</v>
      </c>
      <c r="BH57" s="238">
        <v>82</v>
      </c>
      <c r="BI57" s="235">
        <v>70</v>
      </c>
      <c r="BJ57" s="80">
        <v>80</v>
      </c>
      <c r="BK57" s="235">
        <v>71</v>
      </c>
      <c r="BL57" s="80">
        <v>81</v>
      </c>
      <c r="BM57" s="134">
        <v>74</v>
      </c>
      <c r="BN57" s="80">
        <v>79</v>
      </c>
      <c r="BO57" s="277">
        <v>75</v>
      </c>
      <c r="BP57" s="222">
        <v>79</v>
      </c>
      <c r="BQ57" s="235">
        <v>71</v>
      </c>
      <c r="BR57" s="80">
        <v>76</v>
      </c>
      <c r="BS57" s="235">
        <v>74</v>
      </c>
      <c r="BT57" s="80">
        <v>78</v>
      </c>
      <c r="BU57" s="254"/>
      <c r="BV57" s="276"/>
      <c r="BW57" s="254"/>
      <c r="BX57" s="276"/>
      <c r="BY57" s="254"/>
      <c r="BZ57" s="276"/>
      <c r="CA57" s="254"/>
      <c r="CB57" s="276"/>
      <c r="CC57" s="254"/>
      <c r="CD57" s="276"/>
      <c r="CE57" s="254"/>
      <c r="CF57" s="276"/>
    </row>
    <row r="58" spans="1:84" ht="12.75" customHeight="1">
      <c r="A58" s="199">
        <v>0.014224537037037037</v>
      </c>
      <c r="B58" s="196">
        <v>0.014166666666666666</v>
      </c>
      <c r="C58" s="80">
        <v>49</v>
      </c>
      <c r="D58" s="221">
        <v>0.012488425925925925</v>
      </c>
      <c r="E58" s="221">
        <v>0.012430555555555554</v>
      </c>
      <c r="F58" s="222">
        <v>49</v>
      </c>
      <c r="G58" s="217" t="s">
        <v>151</v>
      </c>
      <c r="H58" s="219" t="s">
        <v>251</v>
      </c>
      <c r="I58" s="80">
        <v>49</v>
      </c>
      <c r="J58" s="217" t="s">
        <v>352</v>
      </c>
      <c r="K58" s="219" t="s">
        <v>444</v>
      </c>
      <c r="L58" s="80">
        <v>49</v>
      </c>
      <c r="M58" s="192">
        <v>0.011793981481481482</v>
      </c>
      <c r="N58" s="196">
        <v>0.01175925925925926</v>
      </c>
      <c r="O58" s="80">
        <v>49</v>
      </c>
      <c r="P58" s="220">
        <v>0.017407407407407406</v>
      </c>
      <c r="Q58" s="221">
        <v>0.01733796296296296</v>
      </c>
      <c r="R58" s="222">
        <v>49</v>
      </c>
      <c r="S58" s="217" t="s">
        <v>531</v>
      </c>
      <c r="T58" s="219" t="s">
        <v>606</v>
      </c>
      <c r="U58" s="80">
        <v>49</v>
      </c>
      <c r="V58" s="217" t="s">
        <v>681</v>
      </c>
      <c r="W58" s="219" t="s">
        <v>768</v>
      </c>
      <c r="X58" s="80">
        <v>49</v>
      </c>
      <c r="Y58" s="93">
        <v>98</v>
      </c>
      <c r="Z58" s="88">
        <v>98</v>
      </c>
      <c r="AA58" s="239">
        <v>103</v>
      </c>
      <c r="AB58" s="238">
        <v>98</v>
      </c>
      <c r="AC58" s="232">
        <v>96</v>
      </c>
      <c r="AD58" s="80">
        <v>96</v>
      </c>
      <c r="AE58" s="235">
        <v>101</v>
      </c>
      <c r="AF58" s="80">
        <v>96</v>
      </c>
      <c r="AG58" s="102"/>
      <c r="AH58" s="85"/>
      <c r="AI58" s="103"/>
      <c r="AJ58" s="101"/>
      <c r="AK58" s="102"/>
      <c r="AL58" s="107"/>
      <c r="AM58" s="102"/>
      <c r="AN58" s="107"/>
      <c r="AO58" s="129"/>
      <c r="AP58" s="126"/>
      <c r="AQ58" s="247"/>
      <c r="AR58" s="248"/>
      <c r="AS58" s="254"/>
      <c r="AT58" s="256"/>
      <c r="AU58" s="254"/>
      <c r="AV58" s="255"/>
      <c r="AW58" s="130"/>
      <c r="AX58" s="126"/>
      <c r="AY58" s="130"/>
      <c r="AZ58" s="127"/>
      <c r="BA58" s="254"/>
      <c r="BB58" s="255"/>
      <c r="BC58" s="254"/>
      <c r="BD58" s="255"/>
      <c r="BE58" s="134">
        <v>72</v>
      </c>
      <c r="BF58" s="80">
        <v>82</v>
      </c>
      <c r="BG58" s="237">
        <v>73</v>
      </c>
      <c r="BH58" s="238">
        <v>83</v>
      </c>
      <c r="BI58" s="235">
        <v>71</v>
      </c>
      <c r="BJ58" s="80">
        <v>81</v>
      </c>
      <c r="BK58" s="235">
        <v>72</v>
      </c>
      <c r="BL58" s="80">
        <v>82</v>
      </c>
      <c r="BM58" s="134">
        <v>75</v>
      </c>
      <c r="BN58" s="80">
        <v>80</v>
      </c>
      <c r="BO58" s="277">
        <v>76</v>
      </c>
      <c r="BP58" s="222">
        <v>80</v>
      </c>
      <c r="BQ58" s="235">
        <v>72</v>
      </c>
      <c r="BR58" s="80">
        <v>77</v>
      </c>
      <c r="BS58" s="235">
        <v>75</v>
      </c>
      <c r="BT58" s="80">
        <v>79</v>
      </c>
      <c r="BU58" s="254"/>
      <c r="BV58" s="276"/>
      <c r="BW58" s="254"/>
      <c r="BX58" s="276"/>
      <c r="BY58" s="254"/>
      <c r="BZ58" s="276"/>
      <c r="CA58" s="254"/>
      <c r="CB58" s="276"/>
      <c r="CC58" s="254"/>
      <c r="CD58" s="276"/>
      <c r="CE58" s="254"/>
      <c r="CF58" s="276"/>
    </row>
    <row r="59" spans="1:84" ht="12.75" customHeight="1">
      <c r="A59" s="199">
        <v>0.014293981481481482</v>
      </c>
      <c r="B59" s="196">
        <v>0.01423611111111111</v>
      </c>
      <c r="C59" s="80">
        <v>48</v>
      </c>
      <c r="D59" s="221">
        <v>0.01255787037037037</v>
      </c>
      <c r="E59" s="221">
        <v>0.0125</v>
      </c>
      <c r="F59" s="222">
        <v>48</v>
      </c>
      <c r="G59" s="217" t="s">
        <v>152</v>
      </c>
      <c r="H59" s="219" t="s">
        <v>252</v>
      </c>
      <c r="I59" s="80">
        <v>48</v>
      </c>
      <c r="J59" s="217" t="s">
        <v>353</v>
      </c>
      <c r="K59" s="219" t="s">
        <v>445</v>
      </c>
      <c r="L59" s="80">
        <v>48</v>
      </c>
      <c r="M59" s="192">
        <v>0.011840277777777778</v>
      </c>
      <c r="N59" s="196">
        <v>0.011805555555555555</v>
      </c>
      <c r="O59" s="80">
        <v>48</v>
      </c>
      <c r="P59" s="220">
        <v>0.017488425925925925</v>
      </c>
      <c r="Q59" s="221">
        <v>0.01741898148148148</v>
      </c>
      <c r="R59" s="222">
        <v>48</v>
      </c>
      <c r="S59" s="217" t="s">
        <v>132</v>
      </c>
      <c r="T59" s="219" t="s">
        <v>607</v>
      </c>
      <c r="U59" s="80">
        <v>48</v>
      </c>
      <c r="V59" s="217" t="s">
        <v>682</v>
      </c>
      <c r="W59" s="219" t="s">
        <v>769</v>
      </c>
      <c r="X59" s="80">
        <v>48</v>
      </c>
      <c r="Y59" s="93">
        <v>99</v>
      </c>
      <c r="Z59" s="88">
        <v>99</v>
      </c>
      <c r="AA59" s="239">
        <v>104</v>
      </c>
      <c r="AB59" s="238">
        <v>99</v>
      </c>
      <c r="AC59" s="232">
        <v>97</v>
      </c>
      <c r="AD59" s="80">
        <v>97</v>
      </c>
      <c r="AE59" s="235">
        <v>102</v>
      </c>
      <c r="AF59" s="80">
        <v>97</v>
      </c>
      <c r="AG59" s="102"/>
      <c r="AH59" s="85"/>
      <c r="AI59" s="103"/>
      <c r="AJ59" s="101"/>
      <c r="AK59" s="102"/>
      <c r="AL59" s="107"/>
      <c r="AM59" s="102"/>
      <c r="AN59" s="107"/>
      <c r="AO59" s="129"/>
      <c r="AP59" s="126"/>
      <c r="AQ59" s="247"/>
      <c r="AR59" s="248"/>
      <c r="AS59" s="254"/>
      <c r="AT59" s="256"/>
      <c r="AU59" s="254"/>
      <c r="AV59" s="255"/>
      <c r="AW59" s="130"/>
      <c r="AX59" s="126"/>
      <c r="AY59" s="130"/>
      <c r="AZ59" s="127"/>
      <c r="BA59" s="254"/>
      <c r="BB59" s="255"/>
      <c r="BC59" s="254"/>
      <c r="BD59" s="255"/>
      <c r="BE59" s="134">
        <v>73</v>
      </c>
      <c r="BF59" s="80">
        <v>83</v>
      </c>
      <c r="BG59" s="237">
        <v>74</v>
      </c>
      <c r="BH59" s="238">
        <v>84</v>
      </c>
      <c r="BI59" s="235">
        <v>72</v>
      </c>
      <c r="BJ59" s="80">
        <v>82</v>
      </c>
      <c r="BK59" s="235">
        <v>73</v>
      </c>
      <c r="BL59" s="80">
        <v>83</v>
      </c>
      <c r="BM59" s="134">
        <v>76</v>
      </c>
      <c r="BN59" s="80">
        <v>81</v>
      </c>
      <c r="BO59" s="277">
        <v>77</v>
      </c>
      <c r="BP59" s="222">
        <v>81</v>
      </c>
      <c r="BQ59" s="235">
        <v>73</v>
      </c>
      <c r="BR59" s="80">
        <v>78</v>
      </c>
      <c r="BS59" s="235">
        <v>76</v>
      </c>
      <c r="BT59" s="80">
        <v>80</v>
      </c>
      <c r="BU59" s="254"/>
      <c r="BV59" s="276"/>
      <c r="BW59" s="254"/>
      <c r="BX59" s="276"/>
      <c r="BY59" s="254"/>
      <c r="BZ59" s="276"/>
      <c r="CA59" s="254"/>
      <c r="CB59" s="276"/>
      <c r="CC59" s="254"/>
      <c r="CD59" s="276"/>
      <c r="CE59" s="254"/>
      <c r="CF59" s="276"/>
    </row>
    <row r="60" spans="1:84" ht="12.75" customHeight="1" thickBot="1">
      <c r="A60" s="199">
        <v>0.014363425925925925</v>
      </c>
      <c r="B60" s="196">
        <v>0.014305555555555557</v>
      </c>
      <c r="C60" s="80">
        <v>47</v>
      </c>
      <c r="D60" s="221">
        <v>0.012627314814814815</v>
      </c>
      <c r="E60" s="221">
        <v>0.012569444444444446</v>
      </c>
      <c r="F60" s="222">
        <v>47</v>
      </c>
      <c r="G60" s="217" t="s">
        <v>153</v>
      </c>
      <c r="H60" s="219" t="s">
        <v>253</v>
      </c>
      <c r="I60" s="80">
        <v>47</v>
      </c>
      <c r="J60" s="217" t="s">
        <v>354</v>
      </c>
      <c r="K60" s="219" t="s">
        <v>446</v>
      </c>
      <c r="L60" s="80">
        <v>47</v>
      </c>
      <c r="M60" s="192">
        <v>0.011886574074074075</v>
      </c>
      <c r="N60" s="196">
        <v>0.011851851851851851</v>
      </c>
      <c r="O60" s="80">
        <v>47</v>
      </c>
      <c r="P60" s="220">
        <v>0.017569444444444447</v>
      </c>
      <c r="Q60" s="221">
        <v>0.0175</v>
      </c>
      <c r="R60" s="222">
        <v>47</v>
      </c>
      <c r="S60" s="217" t="s">
        <v>532</v>
      </c>
      <c r="T60" s="219" t="s">
        <v>233</v>
      </c>
      <c r="U60" s="80">
        <v>47</v>
      </c>
      <c r="V60" s="217" t="s">
        <v>683</v>
      </c>
      <c r="W60" s="219" t="s">
        <v>770</v>
      </c>
      <c r="X60" s="80">
        <v>47</v>
      </c>
      <c r="Y60" s="167">
        <v>100</v>
      </c>
      <c r="Z60" s="168">
        <v>100</v>
      </c>
      <c r="AA60" s="243">
        <v>105</v>
      </c>
      <c r="AB60" s="244">
        <v>100</v>
      </c>
      <c r="AC60" s="232">
        <v>98</v>
      </c>
      <c r="AD60" s="80">
        <v>98</v>
      </c>
      <c r="AE60" s="235">
        <v>103</v>
      </c>
      <c r="AF60" s="80">
        <v>98</v>
      </c>
      <c r="AG60" s="104"/>
      <c r="AH60" s="85"/>
      <c r="AI60" s="105"/>
      <c r="AJ60" s="101"/>
      <c r="AK60" s="102"/>
      <c r="AL60" s="107"/>
      <c r="AM60" s="102"/>
      <c r="AN60" s="107"/>
      <c r="AO60" s="129"/>
      <c r="AP60" s="126"/>
      <c r="AQ60" s="247"/>
      <c r="AR60" s="248"/>
      <c r="AS60" s="254"/>
      <c r="AT60" s="256"/>
      <c r="AU60" s="254"/>
      <c r="AV60" s="255"/>
      <c r="AW60" s="130"/>
      <c r="AX60" s="126"/>
      <c r="AY60" s="130"/>
      <c r="AZ60" s="127"/>
      <c r="BA60" s="254"/>
      <c r="BB60" s="255"/>
      <c r="BC60" s="254"/>
      <c r="BD60" s="255"/>
      <c r="BE60" s="134">
        <v>74</v>
      </c>
      <c r="BF60" s="80">
        <v>84</v>
      </c>
      <c r="BG60" s="237">
        <v>75</v>
      </c>
      <c r="BH60" s="238">
        <v>85</v>
      </c>
      <c r="BI60" s="235">
        <v>73</v>
      </c>
      <c r="BJ60" s="80">
        <v>83</v>
      </c>
      <c r="BK60" s="235">
        <v>74</v>
      </c>
      <c r="BL60" s="80">
        <v>84</v>
      </c>
      <c r="BM60" s="134">
        <v>77</v>
      </c>
      <c r="BN60" s="80">
        <v>82</v>
      </c>
      <c r="BO60" s="277">
        <v>78</v>
      </c>
      <c r="BP60" s="222">
        <v>82</v>
      </c>
      <c r="BQ60" s="235">
        <v>74</v>
      </c>
      <c r="BR60" s="80">
        <v>79</v>
      </c>
      <c r="BS60" s="235">
        <v>77</v>
      </c>
      <c r="BT60" s="80">
        <v>81</v>
      </c>
      <c r="BU60" s="254"/>
      <c r="BV60" s="276"/>
      <c r="BW60" s="254"/>
      <c r="BX60" s="276"/>
      <c r="BY60" s="254"/>
      <c r="BZ60" s="276"/>
      <c r="CA60" s="254"/>
      <c r="CB60" s="276"/>
      <c r="CC60" s="254"/>
      <c r="CD60" s="276"/>
      <c r="CE60" s="254"/>
      <c r="CF60" s="276"/>
    </row>
    <row r="61" spans="1:84" ht="12.75" customHeight="1" thickTop="1">
      <c r="A61" s="199">
        <v>0.014444444444444446</v>
      </c>
      <c r="B61" s="196">
        <v>0.014375</v>
      </c>
      <c r="C61" s="80">
        <v>46</v>
      </c>
      <c r="D61" s="221">
        <v>0.012708333333333334</v>
      </c>
      <c r="E61" s="221">
        <v>0.012638888888888889</v>
      </c>
      <c r="F61" s="222">
        <v>46</v>
      </c>
      <c r="G61" s="217" t="s">
        <v>154</v>
      </c>
      <c r="H61" s="219" t="s">
        <v>254</v>
      </c>
      <c r="I61" s="80">
        <v>46</v>
      </c>
      <c r="J61" s="217" t="s">
        <v>355</v>
      </c>
      <c r="K61" s="219" t="s">
        <v>447</v>
      </c>
      <c r="L61" s="80">
        <v>46</v>
      </c>
      <c r="M61" s="192">
        <v>0.011932870370370371</v>
      </c>
      <c r="N61" s="196">
        <v>0.011898148148148149</v>
      </c>
      <c r="O61" s="80">
        <v>46</v>
      </c>
      <c r="P61" s="220">
        <v>0.01765046296296296</v>
      </c>
      <c r="Q61" s="221">
        <v>0.01758101851851852</v>
      </c>
      <c r="R61" s="222">
        <v>46</v>
      </c>
      <c r="S61" s="217" t="s">
        <v>533</v>
      </c>
      <c r="T61" s="219" t="s">
        <v>608</v>
      </c>
      <c r="U61" s="80">
        <v>46</v>
      </c>
      <c r="V61" s="217" t="s">
        <v>684</v>
      </c>
      <c r="W61" s="219" t="s">
        <v>771</v>
      </c>
      <c r="X61" s="80">
        <v>46</v>
      </c>
      <c r="Y61" s="165"/>
      <c r="Z61" s="166"/>
      <c r="AA61" s="245"/>
      <c r="AB61" s="246"/>
      <c r="AC61" s="232">
        <v>99</v>
      </c>
      <c r="AD61" s="80">
        <v>99</v>
      </c>
      <c r="AE61" s="235">
        <v>104</v>
      </c>
      <c r="AF61" s="80">
        <v>99</v>
      </c>
      <c r="AG61" s="106"/>
      <c r="AH61" s="107"/>
      <c r="AI61" s="108"/>
      <c r="AJ61" s="109"/>
      <c r="AK61" s="102"/>
      <c r="AL61" s="107"/>
      <c r="AM61" s="102"/>
      <c r="AN61" s="107"/>
      <c r="AO61" s="128"/>
      <c r="AP61" s="126"/>
      <c r="AQ61" s="247"/>
      <c r="AR61" s="248"/>
      <c r="AS61" s="254"/>
      <c r="AT61" s="256"/>
      <c r="AU61" s="254"/>
      <c r="AV61" s="255"/>
      <c r="AW61" s="130"/>
      <c r="AX61" s="126"/>
      <c r="AY61" s="130"/>
      <c r="AZ61" s="127"/>
      <c r="BA61" s="254"/>
      <c r="BB61" s="255"/>
      <c r="BC61" s="254"/>
      <c r="BD61" s="255"/>
      <c r="BE61" s="176">
        <v>75</v>
      </c>
      <c r="BF61" s="80">
        <v>85</v>
      </c>
      <c r="BG61" s="237">
        <v>76</v>
      </c>
      <c r="BH61" s="238">
        <v>86</v>
      </c>
      <c r="BI61" s="235">
        <v>74</v>
      </c>
      <c r="BJ61" s="80">
        <v>84</v>
      </c>
      <c r="BK61" s="235">
        <v>75</v>
      </c>
      <c r="BL61" s="80">
        <v>85</v>
      </c>
      <c r="BM61" s="134">
        <v>78</v>
      </c>
      <c r="BN61" s="80">
        <v>83</v>
      </c>
      <c r="BO61" s="277">
        <v>79</v>
      </c>
      <c r="BP61" s="222">
        <v>83</v>
      </c>
      <c r="BQ61" s="235">
        <v>75</v>
      </c>
      <c r="BR61" s="80">
        <v>80</v>
      </c>
      <c r="BS61" s="235">
        <v>78</v>
      </c>
      <c r="BT61" s="80">
        <v>82</v>
      </c>
      <c r="BU61" s="254"/>
      <c r="BV61" s="276"/>
      <c r="BW61" s="254"/>
      <c r="BX61" s="276"/>
      <c r="BY61" s="254"/>
      <c r="BZ61" s="276"/>
      <c r="CA61" s="254"/>
      <c r="CB61" s="276"/>
      <c r="CC61" s="254"/>
      <c r="CD61" s="276"/>
      <c r="CE61" s="254"/>
      <c r="CF61" s="276"/>
    </row>
    <row r="62" spans="1:84" ht="12.75" customHeight="1">
      <c r="A62" s="199">
        <v>0.014525462962962964</v>
      </c>
      <c r="B62" s="196">
        <v>0.014456018518518519</v>
      </c>
      <c r="C62" s="80">
        <v>45</v>
      </c>
      <c r="D62" s="221">
        <v>0.012789351851851852</v>
      </c>
      <c r="E62" s="221">
        <v>0.012719907407407407</v>
      </c>
      <c r="F62" s="222">
        <v>45</v>
      </c>
      <c r="G62" s="217" t="s">
        <v>155</v>
      </c>
      <c r="H62" s="219" t="s">
        <v>255</v>
      </c>
      <c r="I62" s="80">
        <v>45</v>
      </c>
      <c r="J62" s="217" t="s">
        <v>356</v>
      </c>
      <c r="K62" s="219" t="s">
        <v>448</v>
      </c>
      <c r="L62" s="80">
        <v>45</v>
      </c>
      <c r="M62" s="192">
        <v>0.011979166666666666</v>
      </c>
      <c r="N62" s="196">
        <v>0.011944444444444445</v>
      </c>
      <c r="O62" s="80">
        <v>45</v>
      </c>
      <c r="P62" s="220">
        <v>0.017731481481481483</v>
      </c>
      <c r="Q62" s="221">
        <v>0.017662037037037035</v>
      </c>
      <c r="R62" s="222">
        <v>45</v>
      </c>
      <c r="S62" s="217" t="s">
        <v>534</v>
      </c>
      <c r="T62" s="219" t="s">
        <v>609</v>
      </c>
      <c r="U62" s="80">
        <v>45</v>
      </c>
      <c r="V62" s="217" t="s">
        <v>685</v>
      </c>
      <c r="W62" s="219" t="s">
        <v>772</v>
      </c>
      <c r="X62" s="80">
        <v>45</v>
      </c>
      <c r="Y62" s="87"/>
      <c r="Z62" s="89"/>
      <c r="AA62" s="247"/>
      <c r="AB62" s="248"/>
      <c r="AC62" s="232">
        <v>100</v>
      </c>
      <c r="AD62" s="80">
        <v>100</v>
      </c>
      <c r="AE62" s="235">
        <v>105</v>
      </c>
      <c r="AF62" s="80">
        <v>100</v>
      </c>
      <c r="AG62" s="110"/>
      <c r="AH62" s="107"/>
      <c r="AI62" s="111"/>
      <c r="AJ62" s="109"/>
      <c r="AK62" s="102"/>
      <c r="AL62" s="107"/>
      <c r="AM62" s="102"/>
      <c r="AN62" s="107"/>
      <c r="AO62" s="129"/>
      <c r="AP62" s="126"/>
      <c r="AQ62" s="247"/>
      <c r="AR62" s="248"/>
      <c r="AS62" s="254"/>
      <c r="AT62" s="256"/>
      <c r="AU62" s="254"/>
      <c r="AV62" s="255"/>
      <c r="AW62" s="258"/>
      <c r="AX62" s="126"/>
      <c r="AY62" s="130"/>
      <c r="AZ62" s="127"/>
      <c r="BA62" s="254"/>
      <c r="BB62" s="255"/>
      <c r="BC62" s="254"/>
      <c r="BD62" s="255"/>
      <c r="BE62" s="134">
        <v>76</v>
      </c>
      <c r="BF62" s="80">
        <v>86</v>
      </c>
      <c r="BG62" s="237">
        <v>77</v>
      </c>
      <c r="BH62" s="238">
        <v>87</v>
      </c>
      <c r="BI62" s="235">
        <v>75</v>
      </c>
      <c r="BJ62" s="80">
        <v>85</v>
      </c>
      <c r="BK62" s="235">
        <v>76</v>
      </c>
      <c r="BL62" s="80">
        <v>86</v>
      </c>
      <c r="BM62" s="176">
        <v>79</v>
      </c>
      <c r="BN62" s="80">
        <v>84</v>
      </c>
      <c r="BO62" s="277">
        <v>80</v>
      </c>
      <c r="BP62" s="222">
        <v>84</v>
      </c>
      <c r="BQ62" s="235">
        <v>76</v>
      </c>
      <c r="BR62" s="80">
        <v>81</v>
      </c>
      <c r="BS62" s="235">
        <v>79</v>
      </c>
      <c r="BT62" s="80">
        <v>83</v>
      </c>
      <c r="BU62" s="254"/>
      <c r="BV62" s="276"/>
      <c r="BW62" s="254"/>
      <c r="BX62" s="276"/>
      <c r="BY62" s="254"/>
      <c r="BZ62" s="276"/>
      <c r="CA62" s="254"/>
      <c r="CB62" s="276"/>
      <c r="CC62" s="254"/>
      <c r="CD62" s="276"/>
      <c r="CE62" s="254"/>
      <c r="CF62" s="276"/>
    </row>
    <row r="63" spans="1:84" ht="12.75" customHeight="1">
      <c r="A63" s="199">
        <v>0.014606481481481482</v>
      </c>
      <c r="B63" s="196">
        <v>0.014537037037037038</v>
      </c>
      <c r="C63" s="80">
        <v>44</v>
      </c>
      <c r="D63" s="221">
        <v>0.012870370370370372</v>
      </c>
      <c r="E63" s="221">
        <v>0.012800925925925926</v>
      </c>
      <c r="F63" s="222">
        <v>44</v>
      </c>
      <c r="G63" s="217" t="s">
        <v>156</v>
      </c>
      <c r="H63" s="219" t="s">
        <v>256</v>
      </c>
      <c r="I63" s="80">
        <v>44</v>
      </c>
      <c r="J63" s="217" t="s">
        <v>357</v>
      </c>
      <c r="K63" s="219" t="s">
        <v>449</v>
      </c>
      <c r="L63" s="80">
        <v>44</v>
      </c>
      <c r="M63" s="192">
        <v>0.012037037037037035</v>
      </c>
      <c r="N63" s="196">
        <v>0.01199074074074074</v>
      </c>
      <c r="O63" s="80">
        <v>44</v>
      </c>
      <c r="P63" s="220">
        <v>0.0178125</v>
      </c>
      <c r="Q63" s="221">
        <v>0.017743055555555557</v>
      </c>
      <c r="R63" s="222">
        <v>44</v>
      </c>
      <c r="S63" s="217" t="s">
        <v>535</v>
      </c>
      <c r="T63" s="219" t="s">
        <v>610</v>
      </c>
      <c r="U63" s="80">
        <v>44</v>
      </c>
      <c r="V63" s="217" t="s">
        <v>686</v>
      </c>
      <c r="W63" s="219" t="s">
        <v>773</v>
      </c>
      <c r="X63" s="80">
        <v>44</v>
      </c>
      <c r="Y63" s="87"/>
      <c r="Z63" s="89"/>
      <c r="AA63" s="247"/>
      <c r="AB63" s="248"/>
      <c r="AC63" s="231"/>
      <c r="AD63" s="80"/>
      <c r="AE63" s="97"/>
      <c r="AF63" s="85"/>
      <c r="AG63" s="110"/>
      <c r="AH63" s="107"/>
      <c r="AI63" s="111"/>
      <c r="AJ63" s="109"/>
      <c r="AK63" s="102"/>
      <c r="AL63" s="107"/>
      <c r="AM63" s="102"/>
      <c r="AN63" s="107"/>
      <c r="AO63" s="129"/>
      <c r="AP63" s="126"/>
      <c r="AQ63" s="247"/>
      <c r="AR63" s="248"/>
      <c r="AS63" s="254"/>
      <c r="AT63" s="256"/>
      <c r="AU63" s="254"/>
      <c r="AV63" s="255"/>
      <c r="AW63" s="130"/>
      <c r="AX63" s="126"/>
      <c r="AY63" s="130"/>
      <c r="AZ63" s="127"/>
      <c r="BA63" s="254"/>
      <c r="BB63" s="255"/>
      <c r="BC63" s="254"/>
      <c r="BD63" s="255"/>
      <c r="BE63" s="134">
        <v>77</v>
      </c>
      <c r="BF63" s="80">
        <v>87</v>
      </c>
      <c r="BG63" s="237">
        <v>78</v>
      </c>
      <c r="BH63" s="238">
        <v>88</v>
      </c>
      <c r="BI63" s="235">
        <v>76</v>
      </c>
      <c r="BJ63" s="80">
        <v>86</v>
      </c>
      <c r="BK63" s="235">
        <v>77</v>
      </c>
      <c r="BL63" s="80">
        <v>87</v>
      </c>
      <c r="BM63" s="134">
        <v>80</v>
      </c>
      <c r="BN63" s="80">
        <v>85</v>
      </c>
      <c r="BO63" s="277">
        <v>81</v>
      </c>
      <c r="BP63" s="222">
        <v>85</v>
      </c>
      <c r="BQ63" s="235">
        <v>77</v>
      </c>
      <c r="BR63" s="80">
        <v>82</v>
      </c>
      <c r="BS63" s="235">
        <v>80</v>
      </c>
      <c r="BT63" s="80">
        <v>84</v>
      </c>
      <c r="BU63" s="254"/>
      <c r="BV63" s="276"/>
      <c r="BW63" s="254"/>
      <c r="BX63" s="276"/>
      <c r="BY63" s="254"/>
      <c r="BZ63" s="276"/>
      <c r="CA63" s="254"/>
      <c r="CB63" s="276"/>
      <c r="CC63" s="254"/>
      <c r="CD63" s="276"/>
      <c r="CE63" s="254"/>
      <c r="CF63" s="276"/>
    </row>
    <row r="64" spans="1:84" ht="12.75" customHeight="1">
      <c r="A64" s="199">
        <v>0.0146875</v>
      </c>
      <c r="B64" s="196">
        <v>0.014618055555555556</v>
      </c>
      <c r="C64" s="80">
        <v>43</v>
      </c>
      <c r="D64" s="221">
        <v>0.012951388888888887</v>
      </c>
      <c r="E64" s="221">
        <v>0.012881944444444446</v>
      </c>
      <c r="F64" s="222">
        <v>43</v>
      </c>
      <c r="G64" s="217" t="s">
        <v>157</v>
      </c>
      <c r="H64" s="219" t="s">
        <v>257</v>
      </c>
      <c r="I64" s="80">
        <v>43</v>
      </c>
      <c r="J64" s="217" t="s">
        <v>358</v>
      </c>
      <c r="K64" s="219" t="s">
        <v>450</v>
      </c>
      <c r="L64" s="80">
        <v>43</v>
      </c>
      <c r="M64" s="192">
        <v>0.012094907407407408</v>
      </c>
      <c r="N64" s="196">
        <v>0.012048611111111112</v>
      </c>
      <c r="O64" s="80">
        <v>43</v>
      </c>
      <c r="P64" s="220">
        <v>0.017893518518518517</v>
      </c>
      <c r="Q64" s="221">
        <v>0.017824074074074076</v>
      </c>
      <c r="R64" s="222">
        <v>43</v>
      </c>
      <c r="S64" s="217" t="s">
        <v>536</v>
      </c>
      <c r="T64" s="219" t="s">
        <v>611</v>
      </c>
      <c r="U64" s="80">
        <v>43</v>
      </c>
      <c r="V64" s="217" t="s">
        <v>687</v>
      </c>
      <c r="W64" s="219" t="s">
        <v>774</v>
      </c>
      <c r="X64" s="80">
        <v>43</v>
      </c>
      <c r="Y64" s="87"/>
      <c r="Z64" s="89"/>
      <c r="AA64" s="247"/>
      <c r="AB64" s="248"/>
      <c r="AC64" s="231"/>
      <c r="AD64" s="80"/>
      <c r="AE64" s="97"/>
      <c r="AF64" s="85"/>
      <c r="AG64" s="110"/>
      <c r="AH64" s="107"/>
      <c r="AI64" s="111"/>
      <c r="AJ64" s="109"/>
      <c r="AK64" s="102"/>
      <c r="AL64" s="107"/>
      <c r="AM64" s="102"/>
      <c r="AN64" s="107"/>
      <c r="AO64" s="129"/>
      <c r="AP64" s="126"/>
      <c r="AQ64" s="247"/>
      <c r="AR64" s="248"/>
      <c r="AS64" s="254"/>
      <c r="AT64" s="256"/>
      <c r="AU64" s="254"/>
      <c r="AV64" s="255"/>
      <c r="AW64" s="130"/>
      <c r="AX64" s="126"/>
      <c r="AY64" s="130"/>
      <c r="AZ64" s="127"/>
      <c r="BA64" s="254"/>
      <c r="BB64" s="255"/>
      <c r="BC64" s="254"/>
      <c r="BD64" s="255"/>
      <c r="BE64" s="134">
        <v>78</v>
      </c>
      <c r="BF64" s="80">
        <v>88</v>
      </c>
      <c r="BG64" s="237">
        <v>79</v>
      </c>
      <c r="BH64" s="238">
        <v>89</v>
      </c>
      <c r="BI64" s="235">
        <v>77</v>
      </c>
      <c r="BJ64" s="80">
        <v>87</v>
      </c>
      <c r="BK64" s="235">
        <v>78</v>
      </c>
      <c r="BL64" s="80">
        <v>88</v>
      </c>
      <c r="BM64" s="134">
        <v>81</v>
      </c>
      <c r="BN64" s="80">
        <v>86</v>
      </c>
      <c r="BO64" s="277">
        <v>82</v>
      </c>
      <c r="BP64" s="222">
        <v>86</v>
      </c>
      <c r="BQ64" s="235">
        <v>78</v>
      </c>
      <c r="BR64" s="80">
        <v>83</v>
      </c>
      <c r="BS64" s="235">
        <v>81</v>
      </c>
      <c r="BT64" s="80">
        <v>85</v>
      </c>
      <c r="BU64" s="254"/>
      <c r="BV64" s="276"/>
      <c r="BW64" s="254"/>
      <c r="BX64" s="276"/>
      <c r="BY64" s="254"/>
      <c r="BZ64" s="276"/>
      <c r="CA64" s="254"/>
      <c r="CB64" s="276"/>
      <c r="CC64" s="254"/>
      <c r="CD64" s="276"/>
      <c r="CE64" s="254"/>
      <c r="CF64" s="276"/>
    </row>
    <row r="65" spans="1:84" ht="12.75" customHeight="1">
      <c r="A65" s="199">
        <v>0.01476851851851852</v>
      </c>
      <c r="B65" s="196">
        <v>0.014699074074074074</v>
      </c>
      <c r="C65" s="80">
        <v>42</v>
      </c>
      <c r="D65" s="221">
        <v>0.013032407407407407</v>
      </c>
      <c r="E65" s="221">
        <v>0.012962962962962963</v>
      </c>
      <c r="F65" s="222">
        <v>42</v>
      </c>
      <c r="G65" s="217" t="s">
        <v>158</v>
      </c>
      <c r="H65" s="219" t="s">
        <v>258</v>
      </c>
      <c r="I65" s="80">
        <v>42</v>
      </c>
      <c r="J65" s="217" t="s">
        <v>359</v>
      </c>
      <c r="K65" s="219" t="s">
        <v>451</v>
      </c>
      <c r="L65" s="80">
        <v>42</v>
      </c>
      <c r="M65" s="192">
        <v>0.012152777777777778</v>
      </c>
      <c r="N65" s="196">
        <v>0.012106481481481482</v>
      </c>
      <c r="O65" s="80">
        <v>42</v>
      </c>
      <c r="P65" s="220">
        <v>0.01798611111111111</v>
      </c>
      <c r="Q65" s="221">
        <v>0.017905092592592594</v>
      </c>
      <c r="R65" s="222">
        <v>42</v>
      </c>
      <c r="S65" s="217" t="s">
        <v>133</v>
      </c>
      <c r="T65" s="219" t="s">
        <v>612</v>
      </c>
      <c r="U65" s="80">
        <v>42</v>
      </c>
      <c r="V65" s="217" t="s">
        <v>688</v>
      </c>
      <c r="W65" s="219" t="s">
        <v>775</v>
      </c>
      <c r="X65" s="80">
        <v>42</v>
      </c>
      <c r="Y65" s="87"/>
      <c r="Z65" s="89"/>
      <c r="AA65" s="247"/>
      <c r="AB65" s="248"/>
      <c r="AC65" s="231"/>
      <c r="AD65" s="80"/>
      <c r="AE65" s="97"/>
      <c r="AF65" s="85"/>
      <c r="AG65" s="110"/>
      <c r="AH65" s="107"/>
      <c r="AI65" s="111"/>
      <c r="AJ65" s="109"/>
      <c r="AK65" s="102"/>
      <c r="AL65" s="107"/>
      <c r="AM65" s="102"/>
      <c r="AN65" s="107"/>
      <c r="AO65" s="129"/>
      <c r="AP65" s="126"/>
      <c r="AQ65" s="247"/>
      <c r="AR65" s="248"/>
      <c r="AS65" s="254"/>
      <c r="AT65" s="256"/>
      <c r="AU65" s="254"/>
      <c r="AV65" s="255"/>
      <c r="AW65" s="130"/>
      <c r="AX65" s="126"/>
      <c r="AY65" s="130"/>
      <c r="AZ65" s="127"/>
      <c r="BA65" s="254"/>
      <c r="BB65" s="255"/>
      <c r="BC65" s="254"/>
      <c r="BD65" s="255"/>
      <c r="BE65" s="134">
        <v>79</v>
      </c>
      <c r="BF65" s="80">
        <v>89</v>
      </c>
      <c r="BG65" s="237">
        <v>80</v>
      </c>
      <c r="BH65" s="238">
        <v>90</v>
      </c>
      <c r="BI65" s="235">
        <v>78</v>
      </c>
      <c r="BJ65" s="80">
        <v>88</v>
      </c>
      <c r="BK65" s="235">
        <v>79</v>
      </c>
      <c r="BL65" s="80">
        <v>89</v>
      </c>
      <c r="BM65" s="134">
        <v>82</v>
      </c>
      <c r="BN65" s="80">
        <v>87</v>
      </c>
      <c r="BO65" s="277">
        <v>83</v>
      </c>
      <c r="BP65" s="222">
        <v>87</v>
      </c>
      <c r="BQ65" s="235">
        <v>79</v>
      </c>
      <c r="BR65" s="80">
        <v>84</v>
      </c>
      <c r="BS65" s="235">
        <v>82</v>
      </c>
      <c r="BT65" s="80">
        <v>86</v>
      </c>
      <c r="BU65" s="254"/>
      <c r="BV65" s="276"/>
      <c r="BW65" s="254"/>
      <c r="BX65" s="276"/>
      <c r="BY65" s="254"/>
      <c r="BZ65" s="276"/>
      <c r="CA65" s="254"/>
      <c r="CB65" s="276"/>
      <c r="CC65" s="254"/>
      <c r="CD65" s="276"/>
      <c r="CE65" s="254"/>
      <c r="CF65" s="276"/>
    </row>
    <row r="66" spans="1:84" ht="12.75" customHeight="1">
      <c r="A66" s="199">
        <v>0.014849537037037036</v>
      </c>
      <c r="B66" s="196">
        <v>0.014780092592592595</v>
      </c>
      <c r="C66" s="80">
        <v>41</v>
      </c>
      <c r="D66" s="221">
        <v>0.013113425925925926</v>
      </c>
      <c r="E66" s="221">
        <v>0.013043981481481483</v>
      </c>
      <c r="F66" s="222">
        <v>41</v>
      </c>
      <c r="G66" s="217" t="s">
        <v>159</v>
      </c>
      <c r="H66" s="219" t="s">
        <v>259</v>
      </c>
      <c r="I66" s="80">
        <v>41</v>
      </c>
      <c r="J66" s="217" t="s">
        <v>360</v>
      </c>
      <c r="K66" s="219" t="s">
        <v>452</v>
      </c>
      <c r="L66" s="80">
        <v>41</v>
      </c>
      <c r="M66" s="192">
        <v>0.012210648148148146</v>
      </c>
      <c r="N66" s="196">
        <v>0.012164351851851852</v>
      </c>
      <c r="O66" s="80">
        <v>41</v>
      </c>
      <c r="P66" s="220">
        <v>0.018078703703703704</v>
      </c>
      <c r="Q66" s="221">
        <v>0.017997685185185186</v>
      </c>
      <c r="R66" s="222">
        <v>41</v>
      </c>
      <c r="S66" s="217" t="s">
        <v>537</v>
      </c>
      <c r="T66" s="219" t="s">
        <v>234</v>
      </c>
      <c r="U66" s="80">
        <v>41</v>
      </c>
      <c r="V66" s="217" t="s">
        <v>689</v>
      </c>
      <c r="W66" s="219" t="s">
        <v>776</v>
      </c>
      <c r="X66" s="80">
        <v>41</v>
      </c>
      <c r="Y66" s="87"/>
      <c r="Z66" s="89"/>
      <c r="AA66" s="247"/>
      <c r="AB66" s="248"/>
      <c r="AC66" s="231"/>
      <c r="AD66" s="80"/>
      <c r="AE66" s="97"/>
      <c r="AF66" s="85"/>
      <c r="AG66" s="110"/>
      <c r="AH66" s="107"/>
      <c r="AI66" s="111"/>
      <c r="AJ66" s="109"/>
      <c r="AK66" s="102"/>
      <c r="AL66" s="107"/>
      <c r="AM66" s="102"/>
      <c r="AN66" s="107"/>
      <c r="AO66" s="129"/>
      <c r="AP66" s="126"/>
      <c r="AQ66" s="130"/>
      <c r="AR66" s="127"/>
      <c r="AS66" s="254"/>
      <c r="AT66" s="256"/>
      <c r="AU66" s="254"/>
      <c r="AV66" s="255"/>
      <c r="AW66" s="130"/>
      <c r="AX66" s="126"/>
      <c r="AY66" s="130"/>
      <c r="AZ66" s="127"/>
      <c r="BA66" s="254"/>
      <c r="BB66" s="255"/>
      <c r="BC66" s="254"/>
      <c r="BD66" s="255"/>
      <c r="BE66" s="134">
        <v>80</v>
      </c>
      <c r="BF66" s="80">
        <v>90</v>
      </c>
      <c r="BG66" s="237">
        <v>81</v>
      </c>
      <c r="BH66" s="238">
        <v>91</v>
      </c>
      <c r="BI66" s="235">
        <v>79</v>
      </c>
      <c r="BJ66" s="80">
        <v>89</v>
      </c>
      <c r="BK66" s="235">
        <v>80</v>
      </c>
      <c r="BL66" s="80">
        <v>90</v>
      </c>
      <c r="BM66" s="134">
        <v>83</v>
      </c>
      <c r="BN66" s="80">
        <v>88</v>
      </c>
      <c r="BO66" s="277">
        <v>84</v>
      </c>
      <c r="BP66" s="222">
        <v>88</v>
      </c>
      <c r="BQ66" s="235">
        <v>80</v>
      </c>
      <c r="BR66" s="80">
        <v>85</v>
      </c>
      <c r="BS66" s="235">
        <v>83</v>
      </c>
      <c r="BT66" s="80">
        <v>87</v>
      </c>
      <c r="BU66" s="254"/>
      <c r="BV66" s="276"/>
      <c r="BW66" s="254"/>
      <c r="BX66" s="276"/>
      <c r="BY66" s="254"/>
      <c r="BZ66" s="276"/>
      <c r="CA66" s="254"/>
      <c r="CB66" s="276"/>
      <c r="CC66" s="254"/>
      <c r="CD66" s="276"/>
      <c r="CE66" s="254"/>
      <c r="CF66" s="276"/>
    </row>
    <row r="67" spans="1:84" ht="12.75" customHeight="1">
      <c r="A67" s="201">
        <v>0.014930555555555556</v>
      </c>
      <c r="B67" s="196">
        <v>0.01486111111111111</v>
      </c>
      <c r="C67" s="80">
        <v>40</v>
      </c>
      <c r="D67" s="225">
        <v>0.013194444444444444</v>
      </c>
      <c r="E67" s="221">
        <v>0.013125</v>
      </c>
      <c r="F67" s="222">
        <v>40</v>
      </c>
      <c r="G67" s="217" t="s">
        <v>160</v>
      </c>
      <c r="H67" s="219" t="s">
        <v>260</v>
      </c>
      <c r="I67" s="80">
        <v>40</v>
      </c>
      <c r="J67" s="217" t="s">
        <v>361</v>
      </c>
      <c r="K67" s="219" t="s">
        <v>453</v>
      </c>
      <c r="L67" s="80">
        <v>40</v>
      </c>
      <c r="M67" s="194">
        <v>0.012268518518518519</v>
      </c>
      <c r="N67" s="203">
        <v>0.012222222222222223</v>
      </c>
      <c r="O67" s="80">
        <v>40</v>
      </c>
      <c r="P67" s="286">
        <v>0.018171296296296297</v>
      </c>
      <c r="Q67" s="223">
        <v>0.018090277777777778</v>
      </c>
      <c r="R67" s="222">
        <v>40</v>
      </c>
      <c r="S67" s="217" t="s">
        <v>345</v>
      </c>
      <c r="T67" s="219" t="s">
        <v>613</v>
      </c>
      <c r="U67" s="80">
        <v>40</v>
      </c>
      <c r="V67" s="217" t="s">
        <v>690</v>
      </c>
      <c r="W67" s="219" t="s">
        <v>777</v>
      </c>
      <c r="X67" s="80">
        <v>40</v>
      </c>
      <c r="Y67" s="87"/>
      <c r="Z67" s="89"/>
      <c r="AA67" s="247"/>
      <c r="AB67" s="248"/>
      <c r="AC67" s="231"/>
      <c r="AD67" s="80"/>
      <c r="AE67" s="97"/>
      <c r="AF67" s="85"/>
      <c r="AG67" s="110"/>
      <c r="AH67" s="107"/>
      <c r="AI67" s="111"/>
      <c r="AJ67" s="109"/>
      <c r="AK67" s="102"/>
      <c r="AL67" s="107"/>
      <c r="AM67" s="102"/>
      <c r="AN67" s="107"/>
      <c r="AO67" s="129"/>
      <c r="AP67" s="126"/>
      <c r="AQ67" s="130"/>
      <c r="AR67" s="127"/>
      <c r="AS67" s="254"/>
      <c r="AT67" s="256"/>
      <c r="AU67" s="254"/>
      <c r="AV67" s="255"/>
      <c r="AW67" s="130"/>
      <c r="AX67" s="126"/>
      <c r="AY67" s="130"/>
      <c r="AZ67" s="127"/>
      <c r="BA67" s="254"/>
      <c r="BB67" s="255"/>
      <c r="BC67" s="254"/>
      <c r="BD67" s="255"/>
      <c r="BE67" s="134">
        <v>81</v>
      </c>
      <c r="BF67" s="80">
        <v>91</v>
      </c>
      <c r="BG67" s="237">
        <v>82</v>
      </c>
      <c r="BH67" s="238">
        <v>93</v>
      </c>
      <c r="BI67" s="235">
        <v>80</v>
      </c>
      <c r="BJ67" s="80">
        <v>90</v>
      </c>
      <c r="BK67" s="235">
        <v>81</v>
      </c>
      <c r="BL67" s="80">
        <v>91</v>
      </c>
      <c r="BM67" s="134">
        <v>84</v>
      </c>
      <c r="BN67" s="80">
        <v>89</v>
      </c>
      <c r="BO67" s="277">
        <v>85</v>
      </c>
      <c r="BP67" s="222">
        <v>89</v>
      </c>
      <c r="BQ67" s="235">
        <v>81</v>
      </c>
      <c r="BR67" s="80">
        <v>86</v>
      </c>
      <c r="BS67" s="235">
        <v>84</v>
      </c>
      <c r="BT67" s="80">
        <v>88</v>
      </c>
      <c r="BU67" s="254"/>
      <c r="BV67" s="276"/>
      <c r="BW67" s="254"/>
      <c r="BX67" s="276"/>
      <c r="BY67" s="254"/>
      <c r="BZ67" s="276"/>
      <c r="CA67" s="254"/>
      <c r="CB67" s="276"/>
      <c r="CC67" s="254"/>
      <c r="CD67" s="276"/>
      <c r="CE67" s="254"/>
      <c r="CF67" s="276"/>
    </row>
    <row r="68" spans="1:84" ht="12.75" customHeight="1">
      <c r="A68" s="199">
        <v>0.014965277777777779</v>
      </c>
      <c r="B68" s="196">
        <v>0.01494212962962963</v>
      </c>
      <c r="C68" s="80">
        <v>39</v>
      </c>
      <c r="D68" s="221">
        <v>0.013229166666666667</v>
      </c>
      <c r="E68" s="221">
        <v>0.013206018518518518</v>
      </c>
      <c r="F68" s="222">
        <v>39</v>
      </c>
      <c r="G68" s="217" t="s">
        <v>161</v>
      </c>
      <c r="H68" s="219" t="s">
        <v>261</v>
      </c>
      <c r="I68" s="80">
        <v>39</v>
      </c>
      <c r="J68" s="217" t="s">
        <v>362</v>
      </c>
      <c r="K68" s="219" t="s">
        <v>454</v>
      </c>
      <c r="L68" s="80">
        <v>39</v>
      </c>
      <c r="M68" s="192">
        <v>0.01230324074074074</v>
      </c>
      <c r="N68" s="196">
        <v>0.012280092592592592</v>
      </c>
      <c r="O68" s="80">
        <v>39</v>
      </c>
      <c r="P68" s="220">
        <v>0.018206018518518517</v>
      </c>
      <c r="Q68" s="221">
        <v>0.01818287037037037</v>
      </c>
      <c r="R68" s="222">
        <v>39</v>
      </c>
      <c r="S68" s="217" t="s">
        <v>538</v>
      </c>
      <c r="T68" s="219" t="s">
        <v>438</v>
      </c>
      <c r="U68" s="80">
        <v>39</v>
      </c>
      <c r="V68" s="217" t="s">
        <v>691</v>
      </c>
      <c r="W68" s="219" t="s">
        <v>778</v>
      </c>
      <c r="X68" s="80">
        <v>39</v>
      </c>
      <c r="Y68" s="87"/>
      <c r="Z68" s="89"/>
      <c r="AA68" s="247"/>
      <c r="AB68" s="248"/>
      <c r="AC68" s="231"/>
      <c r="AD68" s="80"/>
      <c r="AE68" s="97"/>
      <c r="AF68" s="85"/>
      <c r="AG68" s="110"/>
      <c r="AH68" s="107"/>
      <c r="AI68" s="111"/>
      <c r="AJ68" s="109"/>
      <c r="AK68" s="102"/>
      <c r="AL68" s="107"/>
      <c r="AM68" s="102"/>
      <c r="AN68" s="107"/>
      <c r="AO68" s="129"/>
      <c r="AP68" s="126"/>
      <c r="AQ68" s="130"/>
      <c r="AR68" s="127"/>
      <c r="AS68" s="254"/>
      <c r="AT68" s="256"/>
      <c r="AU68" s="254"/>
      <c r="AV68" s="255"/>
      <c r="AW68" s="130"/>
      <c r="AX68" s="126"/>
      <c r="AY68" s="130"/>
      <c r="AZ68" s="127"/>
      <c r="BA68" s="254"/>
      <c r="BB68" s="255"/>
      <c r="BC68" s="254"/>
      <c r="BD68" s="255"/>
      <c r="BE68" s="134">
        <v>82</v>
      </c>
      <c r="BF68" s="80">
        <v>93</v>
      </c>
      <c r="BG68" s="237">
        <v>83</v>
      </c>
      <c r="BH68" s="238">
        <v>95</v>
      </c>
      <c r="BI68" s="235">
        <v>81</v>
      </c>
      <c r="BJ68" s="80">
        <v>91</v>
      </c>
      <c r="BK68" s="235">
        <v>82</v>
      </c>
      <c r="BL68" s="80">
        <v>93</v>
      </c>
      <c r="BM68" s="134">
        <v>85</v>
      </c>
      <c r="BN68" s="80">
        <v>90</v>
      </c>
      <c r="BO68" s="277">
        <v>86</v>
      </c>
      <c r="BP68" s="222">
        <v>90</v>
      </c>
      <c r="BQ68" s="235">
        <v>82</v>
      </c>
      <c r="BR68" s="80">
        <v>87</v>
      </c>
      <c r="BS68" s="235">
        <v>85</v>
      </c>
      <c r="BT68" s="80">
        <v>89</v>
      </c>
      <c r="BU68" s="254"/>
      <c r="BV68" s="276"/>
      <c r="BW68" s="254"/>
      <c r="BX68" s="276"/>
      <c r="BY68" s="254"/>
      <c r="BZ68" s="276"/>
      <c r="CA68" s="254"/>
      <c r="CB68" s="276"/>
      <c r="CC68" s="254"/>
      <c r="CD68" s="276"/>
      <c r="CE68" s="254"/>
      <c r="CF68" s="276"/>
    </row>
    <row r="69" spans="1:84" ht="12.75" customHeight="1">
      <c r="A69" s="199">
        <v>0.015</v>
      </c>
      <c r="B69" s="196">
        <v>0.014976851851851852</v>
      </c>
      <c r="C69" s="80">
        <v>38</v>
      </c>
      <c r="D69" s="221">
        <v>0.01326388888888889</v>
      </c>
      <c r="E69" s="221">
        <v>0.01324074074074074</v>
      </c>
      <c r="F69" s="222">
        <v>38</v>
      </c>
      <c r="G69" s="217" t="s">
        <v>162</v>
      </c>
      <c r="H69" s="219" t="s">
        <v>262</v>
      </c>
      <c r="I69" s="80">
        <v>38</v>
      </c>
      <c r="J69" s="217" t="s">
        <v>138</v>
      </c>
      <c r="K69" s="219" t="s">
        <v>455</v>
      </c>
      <c r="L69" s="80">
        <v>38</v>
      </c>
      <c r="M69" s="192">
        <v>0.012337962962962962</v>
      </c>
      <c r="N69" s="196">
        <v>0.012314814814814815</v>
      </c>
      <c r="O69" s="80">
        <v>38</v>
      </c>
      <c r="P69" s="220">
        <v>0.01824074074074074</v>
      </c>
      <c r="Q69" s="221">
        <v>0.018217592592592594</v>
      </c>
      <c r="R69" s="222">
        <v>38</v>
      </c>
      <c r="S69" s="217" t="s">
        <v>539</v>
      </c>
      <c r="T69" s="219" t="s">
        <v>614</v>
      </c>
      <c r="U69" s="80">
        <v>38</v>
      </c>
      <c r="V69" s="217" t="s">
        <v>692</v>
      </c>
      <c r="W69" s="219" t="s">
        <v>779</v>
      </c>
      <c r="X69" s="80">
        <v>38</v>
      </c>
      <c r="Y69" s="87"/>
      <c r="Z69" s="89"/>
      <c r="AA69" s="247"/>
      <c r="AB69" s="248"/>
      <c r="AC69" s="231"/>
      <c r="AD69" s="80"/>
      <c r="AE69" s="97"/>
      <c r="AF69" s="85"/>
      <c r="AG69" s="110"/>
      <c r="AH69" s="107"/>
      <c r="AI69" s="111"/>
      <c r="AJ69" s="109"/>
      <c r="AK69" s="102"/>
      <c r="AL69" s="107"/>
      <c r="AM69" s="102"/>
      <c r="AN69" s="107"/>
      <c r="AO69" s="129"/>
      <c r="AP69" s="126"/>
      <c r="AQ69" s="130"/>
      <c r="AR69" s="127"/>
      <c r="AS69" s="254"/>
      <c r="AT69" s="256"/>
      <c r="AU69" s="254"/>
      <c r="AV69" s="255"/>
      <c r="AW69" s="130"/>
      <c r="AX69" s="126"/>
      <c r="AY69" s="130"/>
      <c r="AZ69" s="127"/>
      <c r="BA69" s="254"/>
      <c r="BB69" s="255"/>
      <c r="BC69" s="254"/>
      <c r="BD69" s="255"/>
      <c r="BE69" s="134">
        <v>83</v>
      </c>
      <c r="BF69" s="80">
        <v>95</v>
      </c>
      <c r="BG69" s="237">
        <v>84</v>
      </c>
      <c r="BH69" s="238">
        <v>97</v>
      </c>
      <c r="BI69" s="235">
        <v>82</v>
      </c>
      <c r="BJ69" s="80">
        <v>93</v>
      </c>
      <c r="BK69" s="235">
        <v>83</v>
      </c>
      <c r="BL69" s="80">
        <v>95</v>
      </c>
      <c r="BM69" s="134">
        <v>86</v>
      </c>
      <c r="BN69" s="80">
        <v>91</v>
      </c>
      <c r="BO69" s="277">
        <v>87</v>
      </c>
      <c r="BP69" s="222">
        <v>92</v>
      </c>
      <c r="BQ69" s="235">
        <v>83</v>
      </c>
      <c r="BR69" s="80">
        <v>88</v>
      </c>
      <c r="BS69" s="235">
        <v>86</v>
      </c>
      <c r="BT69" s="80">
        <v>90</v>
      </c>
      <c r="BU69" s="254"/>
      <c r="BV69" s="276"/>
      <c r="BW69" s="254"/>
      <c r="BX69" s="276"/>
      <c r="BY69" s="254"/>
      <c r="BZ69" s="276"/>
      <c r="CA69" s="254"/>
      <c r="CB69" s="276"/>
      <c r="CC69" s="254"/>
      <c r="CD69" s="276"/>
      <c r="CE69" s="254"/>
      <c r="CF69" s="276"/>
    </row>
    <row r="70" spans="1:84" ht="12.75" customHeight="1" thickBot="1">
      <c r="A70" s="199">
        <v>0.01503472222222222</v>
      </c>
      <c r="B70" s="196">
        <v>0.015011574074074075</v>
      </c>
      <c r="C70" s="80">
        <v>37</v>
      </c>
      <c r="D70" s="221">
        <v>0.01329861111111111</v>
      </c>
      <c r="E70" s="221">
        <v>0.013275462962962963</v>
      </c>
      <c r="F70" s="222">
        <v>37</v>
      </c>
      <c r="G70" s="217" t="s">
        <v>163</v>
      </c>
      <c r="H70" s="219" t="s">
        <v>263</v>
      </c>
      <c r="I70" s="80">
        <v>37</v>
      </c>
      <c r="J70" s="217" t="s">
        <v>363</v>
      </c>
      <c r="K70" s="219" t="s">
        <v>239</v>
      </c>
      <c r="L70" s="80">
        <v>37</v>
      </c>
      <c r="M70" s="192">
        <v>0.01238425925925926</v>
      </c>
      <c r="N70" s="196">
        <v>0.012349537037037039</v>
      </c>
      <c r="O70" s="80">
        <v>37</v>
      </c>
      <c r="P70" s="220">
        <v>0.018287037037037036</v>
      </c>
      <c r="Q70" s="221">
        <v>0.018252314814814815</v>
      </c>
      <c r="R70" s="222">
        <v>37</v>
      </c>
      <c r="S70" s="217" t="s">
        <v>540</v>
      </c>
      <c r="T70" s="219" t="s">
        <v>615</v>
      </c>
      <c r="U70" s="80">
        <v>37</v>
      </c>
      <c r="V70" s="217" t="s">
        <v>693</v>
      </c>
      <c r="W70" s="219" t="s">
        <v>780</v>
      </c>
      <c r="X70" s="80">
        <v>37</v>
      </c>
      <c r="Y70" s="87"/>
      <c r="Z70" s="89"/>
      <c r="AA70" s="247"/>
      <c r="AB70" s="248"/>
      <c r="AC70" s="231"/>
      <c r="AD70" s="80"/>
      <c r="AE70" s="97"/>
      <c r="AF70" s="85"/>
      <c r="AG70" s="110"/>
      <c r="AH70" s="107"/>
      <c r="AI70" s="111"/>
      <c r="AJ70" s="109"/>
      <c r="AK70" s="102"/>
      <c r="AL70" s="107"/>
      <c r="AM70" s="102"/>
      <c r="AN70" s="107"/>
      <c r="AO70" s="129"/>
      <c r="AP70" s="126"/>
      <c r="AQ70" s="130"/>
      <c r="AR70" s="127"/>
      <c r="AS70" s="254"/>
      <c r="AT70" s="256"/>
      <c r="AU70" s="254"/>
      <c r="AV70" s="255"/>
      <c r="AW70" s="130"/>
      <c r="AX70" s="126"/>
      <c r="AY70" s="130"/>
      <c r="AZ70" s="127"/>
      <c r="BA70" s="254"/>
      <c r="BB70" s="255"/>
      <c r="BC70" s="254"/>
      <c r="BD70" s="255"/>
      <c r="BE70" s="134">
        <v>84</v>
      </c>
      <c r="BF70" s="80">
        <v>97</v>
      </c>
      <c r="BG70" s="274">
        <v>85</v>
      </c>
      <c r="BH70" s="244">
        <v>100</v>
      </c>
      <c r="BI70" s="235">
        <v>83</v>
      </c>
      <c r="BJ70" s="80">
        <v>95</v>
      </c>
      <c r="BK70" s="235">
        <v>84</v>
      </c>
      <c r="BL70" s="80">
        <v>97</v>
      </c>
      <c r="BM70" s="134">
        <v>87</v>
      </c>
      <c r="BN70" s="80">
        <v>93</v>
      </c>
      <c r="BO70" s="277">
        <v>88</v>
      </c>
      <c r="BP70" s="222">
        <v>94</v>
      </c>
      <c r="BQ70" s="235">
        <v>84</v>
      </c>
      <c r="BR70" s="80">
        <v>89</v>
      </c>
      <c r="BS70" s="235">
        <v>87</v>
      </c>
      <c r="BT70" s="80">
        <v>92</v>
      </c>
      <c r="BU70" s="254"/>
      <c r="BV70" s="276"/>
      <c r="BW70" s="254"/>
      <c r="BX70" s="276"/>
      <c r="BY70" s="254"/>
      <c r="BZ70" s="276"/>
      <c r="CA70" s="254"/>
      <c r="CB70" s="276"/>
      <c r="CC70" s="254"/>
      <c r="CD70" s="276"/>
      <c r="CE70" s="254"/>
      <c r="CF70" s="276"/>
    </row>
    <row r="71" spans="1:84" ht="12.75" customHeight="1" thickBot="1" thickTop="1">
      <c r="A71" s="199">
        <v>0.015069444444444443</v>
      </c>
      <c r="B71" s="196">
        <v>0.015046296296296295</v>
      </c>
      <c r="C71" s="80">
        <v>36</v>
      </c>
      <c r="D71" s="221">
        <v>0.013333333333333334</v>
      </c>
      <c r="E71" s="221">
        <v>0.013310185185185187</v>
      </c>
      <c r="F71" s="222">
        <v>36</v>
      </c>
      <c r="G71" s="217" t="s">
        <v>164</v>
      </c>
      <c r="H71" s="219" t="s">
        <v>264</v>
      </c>
      <c r="I71" s="80">
        <v>36</v>
      </c>
      <c r="J71" s="217" t="s">
        <v>139</v>
      </c>
      <c r="K71" s="219" t="s">
        <v>456</v>
      </c>
      <c r="L71" s="80">
        <v>36</v>
      </c>
      <c r="M71" s="192">
        <v>0.012430555555555554</v>
      </c>
      <c r="N71" s="196">
        <v>0.012395833333333335</v>
      </c>
      <c r="O71" s="80">
        <v>36</v>
      </c>
      <c r="P71" s="220">
        <v>0.018333333333333333</v>
      </c>
      <c r="Q71" s="221">
        <v>0.018298611111111113</v>
      </c>
      <c r="R71" s="222">
        <v>36</v>
      </c>
      <c r="S71" s="217" t="s">
        <v>351</v>
      </c>
      <c r="T71" s="219" t="s">
        <v>616</v>
      </c>
      <c r="U71" s="80">
        <v>36</v>
      </c>
      <c r="V71" s="217" t="s">
        <v>694</v>
      </c>
      <c r="W71" s="219" t="s">
        <v>781</v>
      </c>
      <c r="X71" s="80">
        <v>36</v>
      </c>
      <c r="Y71" s="87"/>
      <c r="Z71" s="89"/>
      <c r="AA71" s="247"/>
      <c r="AB71" s="248"/>
      <c r="AC71" s="231"/>
      <c r="AD71" s="80"/>
      <c r="AE71" s="97"/>
      <c r="AF71" s="85"/>
      <c r="AG71" s="110"/>
      <c r="AH71" s="107"/>
      <c r="AI71" s="111"/>
      <c r="AJ71" s="109"/>
      <c r="AK71" s="102"/>
      <c r="AL71" s="107"/>
      <c r="AM71" s="102"/>
      <c r="AN71" s="107"/>
      <c r="AO71" s="129"/>
      <c r="AP71" s="126"/>
      <c r="AQ71" s="130"/>
      <c r="AR71" s="127"/>
      <c r="AS71" s="254"/>
      <c r="AT71" s="256"/>
      <c r="AU71" s="254"/>
      <c r="AV71" s="255"/>
      <c r="AW71" s="130"/>
      <c r="AX71" s="126"/>
      <c r="AY71" s="130"/>
      <c r="AZ71" s="127"/>
      <c r="BA71" s="254"/>
      <c r="BB71" s="255"/>
      <c r="BC71" s="254"/>
      <c r="BD71" s="255"/>
      <c r="BE71" s="133">
        <v>85</v>
      </c>
      <c r="BF71" s="81">
        <v>100</v>
      </c>
      <c r="BG71" s="275"/>
      <c r="BH71" s="252"/>
      <c r="BI71" s="235">
        <v>84</v>
      </c>
      <c r="BJ71" s="80">
        <v>97</v>
      </c>
      <c r="BK71" s="235">
        <v>85</v>
      </c>
      <c r="BL71" s="80">
        <v>100</v>
      </c>
      <c r="BM71" s="134">
        <v>88</v>
      </c>
      <c r="BN71" s="80">
        <v>95</v>
      </c>
      <c r="BO71" s="277">
        <v>89</v>
      </c>
      <c r="BP71" s="222">
        <v>97</v>
      </c>
      <c r="BQ71" s="235">
        <v>85</v>
      </c>
      <c r="BR71" s="80">
        <v>90</v>
      </c>
      <c r="BS71" s="235">
        <v>88</v>
      </c>
      <c r="BT71" s="80">
        <v>94</v>
      </c>
      <c r="BU71" s="254"/>
      <c r="BV71" s="276"/>
      <c r="BW71" s="254"/>
      <c r="BX71" s="276"/>
      <c r="BY71" s="254"/>
      <c r="BZ71" s="276"/>
      <c r="CA71" s="254"/>
      <c r="CB71" s="276"/>
      <c r="CC71" s="254"/>
      <c r="CD71" s="276"/>
      <c r="CE71" s="254"/>
      <c r="CF71" s="276"/>
    </row>
    <row r="72" spans="1:84" ht="12.75" customHeight="1" thickBot="1" thickTop="1">
      <c r="A72" s="199">
        <v>0.015104166666666667</v>
      </c>
      <c r="B72" s="196">
        <v>0.015081018518518516</v>
      </c>
      <c r="C72" s="80">
        <v>35</v>
      </c>
      <c r="D72" s="221">
        <v>0.013368055555555557</v>
      </c>
      <c r="E72" s="221">
        <v>0.013344907407407408</v>
      </c>
      <c r="F72" s="222">
        <v>35</v>
      </c>
      <c r="G72" s="217" t="s">
        <v>165</v>
      </c>
      <c r="H72" s="219" t="s">
        <v>265</v>
      </c>
      <c r="I72" s="80">
        <v>35</v>
      </c>
      <c r="J72" s="217" t="s">
        <v>140</v>
      </c>
      <c r="K72" s="219" t="s">
        <v>240</v>
      </c>
      <c r="L72" s="80">
        <v>35</v>
      </c>
      <c r="M72" s="192">
        <v>0.01247685185185185</v>
      </c>
      <c r="N72" s="196">
        <v>0.01244212962962963</v>
      </c>
      <c r="O72" s="80">
        <v>35</v>
      </c>
      <c r="P72" s="220">
        <v>0.018379629629629628</v>
      </c>
      <c r="Q72" s="221">
        <v>0.01834490740740741</v>
      </c>
      <c r="R72" s="222">
        <v>35</v>
      </c>
      <c r="S72" s="217" t="s">
        <v>541</v>
      </c>
      <c r="T72" s="219" t="s">
        <v>444</v>
      </c>
      <c r="U72" s="80">
        <v>35</v>
      </c>
      <c r="V72" s="217" t="s">
        <v>695</v>
      </c>
      <c r="W72" s="219" t="s">
        <v>782</v>
      </c>
      <c r="X72" s="80">
        <v>35</v>
      </c>
      <c r="Y72" s="87"/>
      <c r="Z72" s="89"/>
      <c r="AA72" s="247"/>
      <c r="AB72" s="248"/>
      <c r="AC72" s="231"/>
      <c r="AD72" s="80"/>
      <c r="AE72" s="97"/>
      <c r="AF72" s="85"/>
      <c r="AG72" s="110"/>
      <c r="AH72" s="107"/>
      <c r="AI72" s="111"/>
      <c r="AJ72" s="109"/>
      <c r="AK72" s="102"/>
      <c r="AL72" s="107"/>
      <c r="AM72" s="102"/>
      <c r="AN72" s="107"/>
      <c r="AO72" s="129"/>
      <c r="AP72" s="126"/>
      <c r="AQ72" s="130"/>
      <c r="AR72" s="127"/>
      <c r="AS72" s="254"/>
      <c r="AT72" s="256"/>
      <c r="AU72" s="254"/>
      <c r="AV72" s="255"/>
      <c r="AW72" s="130"/>
      <c r="AX72" s="126"/>
      <c r="AY72" s="130"/>
      <c r="AZ72" s="127"/>
      <c r="BA72" s="254"/>
      <c r="BB72" s="255"/>
      <c r="BC72" s="254"/>
      <c r="BD72" s="255"/>
      <c r="BE72" s="270"/>
      <c r="BF72" s="173"/>
      <c r="BG72" s="237"/>
      <c r="BH72" s="238"/>
      <c r="BI72" s="235">
        <v>85</v>
      </c>
      <c r="BJ72" s="80">
        <v>100</v>
      </c>
      <c r="BK72" s="254"/>
      <c r="BL72" s="276"/>
      <c r="BM72" s="134">
        <v>89</v>
      </c>
      <c r="BN72" s="80">
        <v>97</v>
      </c>
      <c r="BO72" s="227">
        <v>90</v>
      </c>
      <c r="BP72" s="229">
        <v>100</v>
      </c>
      <c r="BQ72" s="235">
        <v>86</v>
      </c>
      <c r="BR72" s="80">
        <v>91</v>
      </c>
      <c r="BS72" s="235">
        <v>89</v>
      </c>
      <c r="BT72" s="80">
        <v>97</v>
      </c>
      <c r="BU72" s="254"/>
      <c r="BV72" s="276"/>
      <c r="BW72" s="254"/>
      <c r="BX72" s="276"/>
      <c r="BY72" s="254"/>
      <c r="BZ72" s="276"/>
      <c r="CA72" s="254"/>
      <c r="CB72" s="276"/>
      <c r="CC72" s="254"/>
      <c r="CD72" s="276"/>
      <c r="CE72" s="254"/>
      <c r="CF72" s="276"/>
    </row>
    <row r="73" spans="1:84" ht="12.75" customHeight="1" thickBot="1" thickTop="1">
      <c r="A73" s="199">
        <v>0.01513888888888889</v>
      </c>
      <c r="B73" s="196">
        <v>0.01511574074074074</v>
      </c>
      <c r="C73" s="80">
        <v>34</v>
      </c>
      <c r="D73" s="221">
        <v>0.013402777777777777</v>
      </c>
      <c r="E73" s="221">
        <v>0.013379629629629628</v>
      </c>
      <c r="F73" s="222">
        <v>34</v>
      </c>
      <c r="G73" s="217" t="s">
        <v>166</v>
      </c>
      <c r="H73" s="219" t="s">
        <v>266</v>
      </c>
      <c r="I73" s="80">
        <v>34</v>
      </c>
      <c r="J73" s="217" t="s">
        <v>364</v>
      </c>
      <c r="K73" s="219" t="s">
        <v>241</v>
      </c>
      <c r="L73" s="80">
        <v>34</v>
      </c>
      <c r="M73" s="192">
        <v>0.01252314814814815</v>
      </c>
      <c r="N73" s="196">
        <v>0.012488425925925925</v>
      </c>
      <c r="O73" s="80">
        <v>34</v>
      </c>
      <c r="P73" s="220">
        <v>0.018425925925925925</v>
      </c>
      <c r="Q73" s="221">
        <v>0.018391203703703705</v>
      </c>
      <c r="R73" s="222">
        <v>34</v>
      </c>
      <c r="S73" s="217" t="s">
        <v>542</v>
      </c>
      <c r="T73" s="219" t="s">
        <v>617</v>
      </c>
      <c r="U73" s="80">
        <v>34</v>
      </c>
      <c r="V73" s="217" t="s">
        <v>696</v>
      </c>
      <c r="W73" s="219" t="s">
        <v>783</v>
      </c>
      <c r="X73" s="80">
        <v>34</v>
      </c>
      <c r="Y73" s="87"/>
      <c r="Z73" s="89"/>
      <c r="AA73" s="247"/>
      <c r="AB73" s="248"/>
      <c r="AC73" s="231"/>
      <c r="AD73" s="80"/>
      <c r="AE73" s="97"/>
      <c r="AF73" s="85"/>
      <c r="AG73" s="110"/>
      <c r="AH73" s="107"/>
      <c r="AI73" s="111"/>
      <c r="AJ73" s="109"/>
      <c r="AK73" s="102"/>
      <c r="AL73" s="107"/>
      <c r="AM73" s="102"/>
      <c r="AN73" s="107"/>
      <c r="AO73" s="129"/>
      <c r="AP73" s="126"/>
      <c r="AQ73" s="130"/>
      <c r="AR73" s="127"/>
      <c r="AS73" s="254"/>
      <c r="AT73" s="256"/>
      <c r="AU73" s="254"/>
      <c r="AV73" s="255"/>
      <c r="AW73" s="130"/>
      <c r="AX73" s="126"/>
      <c r="AY73" s="130"/>
      <c r="AZ73" s="127"/>
      <c r="BA73" s="254"/>
      <c r="BB73" s="255"/>
      <c r="BC73" s="254"/>
      <c r="BD73" s="255"/>
      <c r="BE73" s="130"/>
      <c r="BF73" s="126"/>
      <c r="BG73" s="237"/>
      <c r="BH73" s="238"/>
      <c r="BI73" s="254"/>
      <c r="BJ73" s="276"/>
      <c r="BK73" s="254"/>
      <c r="BL73" s="276"/>
      <c r="BM73" s="133">
        <v>90</v>
      </c>
      <c r="BN73" s="81">
        <v>100</v>
      </c>
      <c r="BO73" s="278"/>
      <c r="BP73" s="279"/>
      <c r="BQ73" s="235">
        <v>87</v>
      </c>
      <c r="BR73" s="80">
        <v>93</v>
      </c>
      <c r="BS73" s="235">
        <v>90</v>
      </c>
      <c r="BT73" s="80">
        <v>100</v>
      </c>
      <c r="BU73" s="254"/>
      <c r="BV73" s="276"/>
      <c r="BW73" s="254"/>
      <c r="BX73" s="276"/>
      <c r="BY73" s="254"/>
      <c r="BZ73" s="276"/>
      <c r="CA73" s="254"/>
      <c r="CB73" s="276"/>
      <c r="CC73" s="254"/>
      <c r="CD73" s="276"/>
      <c r="CE73" s="254"/>
      <c r="CF73" s="276"/>
    </row>
    <row r="74" spans="1:84" ht="12.75" customHeight="1" thickTop="1">
      <c r="A74" s="199">
        <v>0.015185185185185185</v>
      </c>
      <c r="B74" s="196">
        <v>0.015150462962962963</v>
      </c>
      <c r="C74" s="80">
        <v>33</v>
      </c>
      <c r="D74" s="221">
        <v>0.013449074074074073</v>
      </c>
      <c r="E74" s="221">
        <v>0.013414351851851851</v>
      </c>
      <c r="F74" s="222">
        <v>33</v>
      </c>
      <c r="G74" s="217" t="s">
        <v>167</v>
      </c>
      <c r="H74" s="219" t="s">
        <v>267</v>
      </c>
      <c r="I74" s="80">
        <v>33</v>
      </c>
      <c r="J74" s="217" t="s">
        <v>365</v>
      </c>
      <c r="K74" s="219" t="s">
        <v>457</v>
      </c>
      <c r="L74" s="80">
        <v>33</v>
      </c>
      <c r="M74" s="192">
        <v>0.012569444444444446</v>
      </c>
      <c r="N74" s="196">
        <v>0.012534722222222223</v>
      </c>
      <c r="O74" s="80">
        <v>33</v>
      </c>
      <c r="P74" s="220">
        <v>0.018472222222222223</v>
      </c>
      <c r="Q74" s="221">
        <v>0.0184375</v>
      </c>
      <c r="R74" s="222">
        <v>33</v>
      </c>
      <c r="S74" s="217" t="s">
        <v>355</v>
      </c>
      <c r="T74" s="219" t="s">
        <v>618</v>
      </c>
      <c r="U74" s="80">
        <v>33</v>
      </c>
      <c r="V74" s="217" t="s">
        <v>697</v>
      </c>
      <c r="W74" s="219" t="s">
        <v>784</v>
      </c>
      <c r="X74" s="80">
        <v>33</v>
      </c>
      <c r="Y74" s="87"/>
      <c r="Z74" s="89"/>
      <c r="AA74" s="247"/>
      <c r="AB74" s="248"/>
      <c r="AC74" s="231"/>
      <c r="AD74" s="80"/>
      <c r="AE74" s="97"/>
      <c r="AF74" s="85"/>
      <c r="AG74" s="110"/>
      <c r="AH74" s="107"/>
      <c r="AI74" s="111"/>
      <c r="AJ74" s="109"/>
      <c r="AK74" s="102"/>
      <c r="AL74" s="107"/>
      <c r="AM74" s="102"/>
      <c r="AN74" s="107"/>
      <c r="AO74" s="129"/>
      <c r="AP74" s="126"/>
      <c r="AQ74" s="130"/>
      <c r="AR74" s="127"/>
      <c r="AS74" s="254"/>
      <c r="AT74" s="256"/>
      <c r="AU74" s="254"/>
      <c r="AV74" s="255"/>
      <c r="AW74" s="130"/>
      <c r="AX74" s="126"/>
      <c r="AY74" s="130"/>
      <c r="AZ74" s="127"/>
      <c r="BA74" s="254"/>
      <c r="BB74" s="255"/>
      <c r="BC74" s="254"/>
      <c r="BD74" s="255"/>
      <c r="BE74" s="130"/>
      <c r="BF74" s="126"/>
      <c r="BG74" s="100"/>
      <c r="BH74" s="91"/>
      <c r="BI74" s="254"/>
      <c r="BJ74" s="276"/>
      <c r="BK74" s="254"/>
      <c r="BL74" s="276"/>
      <c r="BM74" s="272"/>
      <c r="BN74" s="177"/>
      <c r="BO74" s="277"/>
      <c r="BP74" s="222"/>
      <c r="BQ74" s="235">
        <v>88</v>
      </c>
      <c r="BR74" s="80">
        <v>95</v>
      </c>
      <c r="BS74" s="254"/>
      <c r="BT74" s="276"/>
      <c r="BU74" s="254"/>
      <c r="BV74" s="276"/>
      <c r="BW74" s="254"/>
      <c r="BX74" s="276"/>
      <c r="BY74" s="254"/>
      <c r="BZ74" s="276"/>
      <c r="CA74" s="254"/>
      <c r="CB74" s="276"/>
      <c r="CC74" s="254"/>
      <c r="CD74" s="276"/>
      <c r="CE74" s="254"/>
      <c r="CF74" s="276"/>
    </row>
    <row r="75" spans="1:84" ht="12.75" customHeight="1">
      <c r="A75" s="199">
        <v>0.015231481481481483</v>
      </c>
      <c r="B75" s="196">
        <v>0.015196759259259259</v>
      </c>
      <c r="C75" s="80">
        <v>32</v>
      </c>
      <c r="D75" s="221">
        <v>0.013495370370370371</v>
      </c>
      <c r="E75" s="221">
        <v>0.013460648148148147</v>
      </c>
      <c r="F75" s="222">
        <v>32</v>
      </c>
      <c r="G75" s="217" t="s">
        <v>168</v>
      </c>
      <c r="H75" s="219" t="s">
        <v>268</v>
      </c>
      <c r="I75" s="80">
        <v>32</v>
      </c>
      <c r="J75" s="217" t="s">
        <v>366</v>
      </c>
      <c r="K75" s="219" t="s">
        <v>458</v>
      </c>
      <c r="L75" s="80">
        <v>32</v>
      </c>
      <c r="M75" s="192">
        <v>0.012627314814814815</v>
      </c>
      <c r="N75" s="196">
        <v>0.01258101851851852</v>
      </c>
      <c r="O75" s="80">
        <v>32</v>
      </c>
      <c r="P75" s="220">
        <v>0.01851851851851852</v>
      </c>
      <c r="Q75" s="221">
        <v>0.018483796296296297</v>
      </c>
      <c r="R75" s="222">
        <v>32</v>
      </c>
      <c r="S75" s="217" t="s">
        <v>543</v>
      </c>
      <c r="T75" s="219" t="s">
        <v>448</v>
      </c>
      <c r="U75" s="80">
        <v>32</v>
      </c>
      <c r="V75" s="217" t="s">
        <v>698</v>
      </c>
      <c r="W75" s="219" t="s">
        <v>785</v>
      </c>
      <c r="X75" s="80">
        <v>32</v>
      </c>
      <c r="Y75" s="87"/>
      <c r="Z75" s="89"/>
      <c r="AA75" s="247"/>
      <c r="AB75" s="248"/>
      <c r="AC75" s="231"/>
      <c r="AD75" s="80"/>
      <c r="AE75" s="97"/>
      <c r="AF75" s="85"/>
      <c r="AG75" s="110"/>
      <c r="AH75" s="107"/>
      <c r="AI75" s="111"/>
      <c r="AJ75" s="109"/>
      <c r="AK75" s="102"/>
      <c r="AL75" s="107"/>
      <c r="AM75" s="102"/>
      <c r="AN75" s="107"/>
      <c r="AO75" s="129"/>
      <c r="AP75" s="126"/>
      <c r="AQ75" s="130"/>
      <c r="AR75" s="127"/>
      <c r="AS75" s="254"/>
      <c r="AT75" s="256"/>
      <c r="AU75" s="254"/>
      <c r="AV75" s="255"/>
      <c r="AW75" s="130"/>
      <c r="AX75" s="126"/>
      <c r="AY75" s="130"/>
      <c r="AZ75" s="127"/>
      <c r="BA75" s="254"/>
      <c r="BB75" s="255"/>
      <c r="BC75" s="254"/>
      <c r="BD75" s="255"/>
      <c r="BE75" s="130"/>
      <c r="BF75" s="126"/>
      <c r="BG75" s="100"/>
      <c r="BH75" s="91"/>
      <c r="BI75" s="254"/>
      <c r="BJ75" s="276"/>
      <c r="BK75" s="254"/>
      <c r="BL75" s="276"/>
      <c r="BM75" s="132"/>
      <c r="BN75" s="91"/>
      <c r="BO75" s="132"/>
      <c r="BP75" s="91"/>
      <c r="BQ75" s="235">
        <v>89</v>
      </c>
      <c r="BR75" s="80">
        <v>97</v>
      </c>
      <c r="BS75" s="254"/>
      <c r="BT75" s="276"/>
      <c r="BU75" s="254"/>
      <c r="BV75" s="276"/>
      <c r="BW75" s="254"/>
      <c r="BX75" s="276"/>
      <c r="BY75" s="254"/>
      <c r="BZ75" s="276"/>
      <c r="CA75" s="254"/>
      <c r="CB75" s="276"/>
      <c r="CC75" s="254"/>
      <c r="CD75" s="276"/>
      <c r="CE75" s="254"/>
      <c r="CF75" s="276"/>
    </row>
    <row r="76" spans="1:84" ht="12.75" customHeight="1">
      <c r="A76" s="199">
        <v>0.015277777777777777</v>
      </c>
      <c r="B76" s="196">
        <v>0.015243055555555557</v>
      </c>
      <c r="C76" s="80">
        <v>31</v>
      </c>
      <c r="D76" s="221">
        <v>0.013541666666666667</v>
      </c>
      <c r="E76" s="221">
        <v>0.013506944444444445</v>
      </c>
      <c r="F76" s="222">
        <v>31</v>
      </c>
      <c r="G76" s="217" t="s">
        <v>169</v>
      </c>
      <c r="H76" s="219" t="s">
        <v>269</v>
      </c>
      <c r="I76" s="80">
        <v>31</v>
      </c>
      <c r="J76" s="217" t="s">
        <v>367</v>
      </c>
      <c r="K76" s="219" t="s">
        <v>459</v>
      </c>
      <c r="L76" s="80">
        <v>31</v>
      </c>
      <c r="M76" s="192">
        <v>0.012685185185185183</v>
      </c>
      <c r="N76" s="196">
        <v>0.012615740740740742</v>
      </c>
      <c r="O76" s="80">
        <v>31</v>
      </c>
      <c r="P76" s="220">
        <v>0.01857638888888889</v>
      </c>
      <c r="Q76" s="221">
        <v>0.018530092592592595</v>
      </c>
      <c r="R76" s="222">
        <v>31</v>
      </c>
      <c r="S76" s="217" t="s">
        <v>544</v>
      </c>
      <c r="T76" s="219" t="s">
        <v>619</v>
      </c>
      <c r="U76" s="80">
        <v>31</v>
      </c>
      <c r="V76" s="217" t="s">
        <v>699</v>
      </c>
      <c r="W76" s="219" t="s">
        <v>786</v>
      </c>
      <c r="X76" s="80">
        <v>31</v>
      </c>
      <c r="Y76" s="87"/>
      <c r="Z76" s="89"/>
      <c r="AA76" s="247"/>
      <c r="AB76" s="248"/>
      <c r="AC76" s="231"/>
      <c r="AD76" s="80"/>
      <c r="AE76" s="97"/>
      <c r="AF76" s="85"/>
      <c r="AG76" s="110"/>
      <c r="AH76" s="107"/>
      <c r="AI76" s="111"/>
      <c r="AJ76" s="109"/>
      <c r="AK76" s="102"/>
      <c r="AL76" s="107"/>
      <c r="AM76" s="102"/>
      <c r="AN76" s="107"/>
      <c r="AO76" s="129"/>
      <c r="AP76" s="126"/>
      <c r="AQ76" s="130"/>
      <c r="AR76" s="127"/>
      <c r="AS76" s="254"/>
      <c r="AT76" s="256"/>
      <c r="AU76" s="254"/>
      <c r="AV76" s="255"/>
      <c r="AW76" s="130"/>
      <c r="AX76" s="126"/>
      <c r="AY76" s="130"/>
      <c r="AZ76" s="127"/>
      <c r="BA76" s="254"/>
      <c r="BB76" s="255"/>
      <c r="BC76" s="254"/>
      <c r="BD76" s="255"/>
      <c r="BE76" s="130"/>
      <c r="BF76" s="126"/>
      <c r="BG76" s="100"/>
      <c r="BH76" s="91"/>
      <c r="BI76" s="254"/>
      <c r="BJ76" s="276"/>
      <c r="BK76" s="254"/>
      <c r="BL76" s="276"/>
      <c r="BM76" s="132"/>
      <c r="BN76" s="91"/>
      <c r="BO76" s="132"/>
      <c r="BP76" s="91"/>
      <c r="BQ76" s="235">
        <v>90</v>
      </c>
      <c r="BR76" s="80">
        <v>100</v>
      </c>
      <c r="BS76" s="254"/>
      <c r="BT76" s="276"/>
      <c r="BU76" s="254"/>
      <c r="BV76" s="276"/>
      <c r="BW76" s="254"/>
      <c r="BX76" s="276"/>
      <c r="BY76" s="254"/>
      <c r="BZ76" s="276"/>
      <c r="CA76" s="254"/>
      <c r="CB76" s="276"/>
      <c r="CC76" s="254"/>
      <c r="CD76" s="276"/>
      <c r="CE76" s="254"/>
      <c r="CF76" s="276"/>
    </row>
    <row r="77" spans="1:84" ht="12.75" customHeight="1">
      <c r="A77" s="199">
        <v>0.015335648148148147</v>
      </c>
      <c r="B77" s="196">
        <v>0.01528935185185185</v>
      </c>
      <c r="C77" s="80">
        <v>30</v>
      </c>
      <c r="D77" s="221">
        <v>0.013599537037037037</v>
      </c>
      <c r="E77" s="221">
        <v>0.01355324074074074</v>
      </c>
      <c r="F77" s="222">
        <v>30</v>
      </c>
      <c r="G77" s="217" t="s">
        <v>170</v>
      </c>
      <c r="H77" s="219" t="s">
        <v>270</v>
      </c>
      <c r="I77" s="80">
        <v>30</v>
      </c>
      <c r="J77" s="217" t="s">
        <v>368</v>
      </c>
      <c r="K77" s="219" t="s">
        <v>460</v>
      </c>
      <c r="L77" s="80">
        <v>30</v>
      </c>
      <c r="M77" s="192">
        <v>0.012743055555555556</v>
      </c>
      <c r="N77" s="196">
        <v>0.01269675925925926</v>
      </c>
      <c r="O77" s="80">
        <v>30</v>
      </c>
      <c r="P77" s="220">
        <v>0.018645833333333334</v>
      </c>
      <c r="Q77" s="221">
        <v>0.018587962962962962</v>
      </c>
      <c r="R77" s="222">
        <v>30</v>
      </c>
      <c r="S77" s="217" t="s">
        <v>361</v>
      </c>
      <c r="T77" s="219" t="s">
        <v>620</v>
      </c>
      <c r="U77" s="80">
        <v>30</v>
      </c>
      <c r="V77" s="217" t="s">
        <v>700</v>
      </c>
      <c r="W77" s="219" t="s">
        <v>787</v>
      </c>
      <c r="X77" s="80">
        <v>30</v>
      </c>
      <c r="Y77" s="87"/>
      <c r="Z77" s="89"/>
      <c r="AA77" s="247"/>
      <c r="AB77" s="248"/>
      <c r="AC77" s="231"/>
      <c r="AD77" s="80"/>
      <c r="AE77" s="97"/>
      <c r="AF77" s="85"/>
      <c r="AG77" s="110"/>
      <c r="AH77" s="107"/>
      <c r="AI77" s="111"/>
      <c r="AJ77" s="109"/>
      <c r="AK77" s="102"/>
      <c r="AL77" s="107"/>
      <c r="AM77" s="102"/>
      <c r="AN77" s="107"/>
      <c r="AO77" s="129"/>
      <c r="AP77" s="126"/>
      <c r="AQ77" s="130"/>
      <c r="AR77" s="127"/>
      <c r="AS77" s="254"/>
      <c r="AT77" s="256"/>
      <c r="AU77" s="254"/>
      <c r="AV77" s="255"/>
      <c r="AW77" s="130"/>
      <c r="AX77" s="126"/>
      <c r="AY77" s="130"/>
      <c r="AZ77" s="127"/>
      <c r="BA77" s="254"/>
      <c r="BB77" s="255"/>
      <c r="BC77" s="254"/>
      <c r="BD77" s="255"/>
      <c r="BE77" s="130"/>
      <c r="BF77" s="126"/>
      <c r="BG77" s="100"/>
      <c r="BH77" s="91"/>
      <c r="BI77" s="254"/>
      <c r="BJ77" s="276"/>
      <c r="BK77" s="254"/>
      <c r="BL77" s="276"/>
      <c r="BM77" s="132"/>
      <c r="BN77" s="91"/>
      <c r="BO77" s="132"/>
      <c r="BP77" s="91"/>
      <c r="BQ77" s="254"/>
      <c r="BR77" s="276"/>
      <c r="BS77" s="254"/>
      <c r="BT77" s="276"/>
      <c r="BU77" s="254"/>
      <c r="BV77" s="276"/>
      <c r="BW77" s="254"/>
      <c r="BX77" s="276"/>
      <c r="BY77" s="254"/>
      <c r="BZ77" s="276"/>
      <c r="CA77" s="254"/>
      <c r="CB77" s="276"/>
      <c r="CC77" s="254"/>
      <c r="CD77" s="276"/>
      <c r="CE77" s="254"/>
      <c r="CF77" s="276"/>
    </row>
    <row r="78" spans="1:84" ht="12.75" customHeight="1">
      <c r="A78" s="199">
        <v>0.01539351851851852</v>
      </c>
      <c r="B78" s="196">
        <v>0.015347222222222222</v>
      </c>
      <c r="C78" s="80">
        <v>29</v>
      </c>
      <c r="D78" s="221">
        <v>0.013657407407407408</v>
      </c>
      <c r="E78" s="221">
        <v>0.013611111111111114</v>
      </c>
      <c r="F78" s="222">
        <v>29</v>
      </c>
      <c r="G78" s="217" t="s">
        <v>171</v>
      </c>
      <c r="H78" s="219" t="s">
        <v>271</v>
      </c>
      <c r="I78" s="80">
        <v>29</v>
      </c>
      <c r="J78" s="217" t="s">
        <v>369</v>
      </c>
      <c r="K78" s="219" t="s">
        <v>461</v>
      </c>
      <c r="L78" s="80">
        <v>29</v>
      </c>
      <c r="M78" s="192">
        <v>0.012800925925925926</v>
      </c>
      <c r="N78" s="196">
        <v>0.01275462962962963</v>
      </c>
      <c r="O78" s="80">
        <v>29</v>
      </c>
      <c r="P78" s="220">
        <v>0.018726851851851852</v>
      </c>
      <c r="Q78" s="221">
        <v>0.018657407407407407</v>
      </c>
      <c r="R78" s="222">
        <v>29</v>
      </c>
      <c r="S78" s="217" t="s">
        <v>545</v>
      </c>
      <c r="T78" s="219" t="s">
        <v>454</v>
      </c>
      <c r="U78" s="80">
        <v>29</v>
      </c>
      <c r="V78" s="217" t="s">
        <v>701</v>
      </c>
      <c r="W78" s="219" t="s">
        <v>788</v>
      </c>
      <c r="X78" s="80">
        <v>29</v>
      </c>
      <c r="Y78" s="87"/>
      <c r="Z78" s="89"/>
      <c r="AA78" s="247"/>
      <c r="AB78" s="248"/>
      <c r="AC78" s="231"/>
      <c r="AD78" s="80"/>
      <c r="AE78" s="97"/>
      <c r="AF78" s="85"/>
      <c r="AG78" s="110"/>
      <c r="AH78" s="107"/>
      <c r="AI78" s="111"/>
      <c r="AJ78" s="109"/>
      <c r="AK78" s="102"/>
      <c r="AL78" s="107"/>
      <c r="AM78" s="102"/>
      <c r="AN78" s="107"/>
      <c r="AO78" s="129"/>
      <c r="AP78" s="126"/>
      <c r="AQ78" s="130"/>
      <c r="AR78" s="127"/>
      <c r="AS78" s="254"/>
      <c r="AT78" s="256"/>
      <c r="AU78" s="254"/>
      <c r="AV78" s="255"/>
      <c r="AW78" s="130"/>
      <c r="AX78" s="126"/>
      <c r="AY78" s="130"/>
      <c r="AZ78" s="127"/>
      <c r="BA78" s="254"/>
      <c r="BB78" s="255"/>
      <c r="BC78" s="254"/>
      <c r="BD78" s="255"/>
      <c r="BE78" s="130"/>
      <c r="BF78" s="126"/>
      <c r="BG78" s="100"/>
      <c r="BH78" s="91"/>
      <c r="BI78" s="254"/>
      <c r="BJ78" s="276"/>
      <c r="BK78" s="254"/>
      <c r="BL78" s="276"/>
      <c r="BM78" s="132"/>
      <c r="BN78" s="91"/>
      <c r="BO78" s="132"/>
      <c r="BP78" s="91"/>
      <c r="BQ78" s="254"/>
      <c r="BR78" s="276"/>
      <c r="BS78" s="254"/>
      <c r="BT78" s="276"/>
      <c r="BU78" s="254"/>
      <c r="BV78" s="276"/>
      <c r="BW78" s="254"/>
      <c r="BX78" s="276"/>
      <c r="BY78" s="254"/>
      <c r="BZ78" s="276"/>
      <c r="CA78" s="254"/>
      <c r="CB78" s="276"/>
      <c r="CC78" s="254"/>
      <c r="CD78" s="276"/>
      <c r="CE78" s="254"/>
      <c r="CF78" s="276"/>
    </row>
    <row r="79" spans="1:84" ht="12.75" customHeight="1">
      <c r="A79" s="199">
        <v>0.01545138888888889</v>
      </c>
      <c r="B79" s="196">
        <v>0.015405092592592593</v>
      </c>
      <c r="C79" s="80">
        <v>28</v>
      </c>
      <c r="D79" s="221">
        <v>0.013715277777777778</v>
      </c>
      <c r="E79" s="221">
        <v>0.013668981481481482</v>
      </c>
      <c r="F79" s="222">
        <v>28</v>
      </c>
      <c r="G79" s="217" t="s">
        <v>172</v>
      </c>
      <c r="H79" s="219" t="s">
        <v>272</v>
      </c>
      <c r="I79" s="80">
        <v>28</v>
      </c>
      <c r="J79" s="217" t="s">
        <v>370</v>
      </c>
      <c r="K79" s="219" t="s">
        <v>462</v>
      </c>
      <c r="L79" s="80">
        <v>28</v>
      </c>
      <c r="M79" s="192">
        <v>0.012870370370370372</v>
      </c>
      <c r="N79" s="196">
        <v>0.0128125</v>
      </c>
      <c r="O79" s="80">
        <v>28</v>
      </c>
      <c r="P79" s="220">
        <v>0.018819444444444448</v>
      </c>
      <c r="Q79" s="221">
        <v>0.018738425925925926</v>
      </c>
      <c r="R79" s="222">
        <v>28</v>
      </c>
      <c r="S79" s="217" t="s">
        <v>546</v>
      </c>
      <c r="T79" s="219" t="s">
        <v>621</v>
      </c>
      <c r="U79" s="80">
        <v>28</v>
      </c>
      <c r="V79" s="217" t="s">
        <v>702</v>
      </c>
      <c r="W79" s="219" t="s">
        <v>789</v>
      </c>
      <c r="X79" s="80">
        <v>28</v>
      </c>
      <c r="Y79" s="87"/>
      <c r="Z79" s="89"/>
      <c r="AA79" s="247"/>
      <c r="AB79" s="248"/>
      <c r="AC79" s="231"/>
      <c r="AD79" s="80"/>
      <c r="AE79" s="97"/>
      <c r="AF79" s="85"/>
      <c r="AG79" s="110"/>
      <c r="AH79" s="107"/>
      <c r="AI79" s="111"/>
      <c r="AJ79" s="109"/>
      <c r="AK79" s="102"/>
      <c r="AL79" s="107"/>
      <c r="AM79" s="102"/>
      <c r="AN79" s="107"/>
      <c r="AO79" s="129"/>
      <c r="AP79" s="126"/>
      <c r="AQ79" s="130"/>
      <c r="AR79" s="127"/>
      <c r="AS79" s="254"/>
      <c r="AT79" s="256"/>
      <c r="AU79" s="254"/>
      <c r="AV79" s="255"/>
      <c r="AW79" s="130"/>
      <c r="AX79" s="126"/>
      <c r="AY79" s="130"/>
      <c r="AZ79" s="127"/>
      <c r="BA79" s="254"/>
      <c r="BB79" s="255"/>
      <c r="BC79" s="254"/>
      <c r="BD79" s="255"/>
      <c r="BE79" s="130"/>
      <c r="BF79" s="126"/>
      <c r="BG79" s="100"/>
      <c r="BH79" s="91"/>
      <c r="BI79" s="254"/>
      <c r="BJ79" s="276"/>
      <c r="BK79" s="254"/>
      <c r="BL79" s="276"/>
      <c r="BM79" s="132"/>
      <c r="BN79" s="91"/>
      <c r="BO79" s="132"/>
      <c r="BP79" s="91"/>
      <c r="BQ79" s="254"/>
      <c r="BR79" s="276"/>
      <c r="BS79" s="254"/>
      <c r="BT79" s="276"/>
      <c r="BU79" s="254"/>
      <c r="BV79" s="276"/>
      <c r="BW79" s="254"/>
      <c r="BX79" s="276"/>
      <c r="BY79" s="254"/>
      <c r="BZ79" s="276"/>
      <c r="CA79" s="254"/>
      <c r="CB79" s="276"/>
      <c r="CC79" s="254"/>
      <c r="CD79" s="276"/>
      <c r="CE79" s="254"/>
      <c r="CF79" s="276"/>
    </row>
    <row r="80" spans="1:84" ht="12.75" customHeight="1">
      <c r="A80" s="199">
        <v>0.015509259259259257</v>
      </c>
      <c r="B80" s="196">
        <v>0.015462962962962963</v>
      </c>
      <c r="C80" s="80">
        <v>27</v>
      </c>
      <c r="D80" s="221">
        <v>0.013773148148148147</v>
      </c>
      <c r="E80" s="221">
        <v>0.013726851851851851</v>
      </c>
      <c r="F80" s="222">
        <v>27</v>
      </c>
      <c r="G80" s="217" t="s">
        <v>173</v>
      </c>
      <c r="H80" s="219" t="s">
        <v>273</v>
      </c>
      <c r="I80" s="80">
        <v>27</v>
      </c>
      <c r="J80" s="217" t="s">
        <v>371</v>
      </c>
      <c r="K80" s="219" t="s">
        <v>463</v>
      </c>
      <c r="L80" s="80">
        <v>27</v>
      </c>
      <c r="M80" s="192">
        <v>0.012939814814814814</v>
      </c>
      <c r="N80" s="196">
        <v>0.012881944444444446</v>
      </c>
      <c r="O80" s="80">
        <v>27</v>
      </c>
      <c r="P80" s="220">
        <v>0.018912037037037036</v>
      </c>
      <c r="Q80" s="221">
        <v>0.018831018518518518</v>
      </c>
      <c r="R80" s="222">
        <v>27</v>
      </c>
      <c r="S80" s="217" t="s">
        <v>547</v>
      </c>
      <c r="T80" s="219" t="s">
        <v>622</v>
      </c>
      <c r="U80" s="80">
        <v>27</v>
      </c>
      <c r="V80" s="217" t="s">
        <v>703</v>
      </c>
      <c r="W80" s="219" t="s">
        <v>790</v>
      </c>
      <c r="X80" s="80">
        <v>27</v>
      </c>
      <c r="Y80" s="87"/>
      <c r="Z80" s="89"/>
      <c r="AA80" s="247"/>
      <c r="AB80" s="248"/>
      <c r="AC80" s="231"/>
      <c r="AD80" s="80"/>
      <c r="AE80" s="97"/>
      <c r="AF80" s="85"/>
      <c r="AG80" s="110"/>
      <c r="AH80" s="107"/>
      <c r="AI80" s="111"/>
      <c r="AJ80" s="109"/>
      <c r="AK80" s="102"/>
      <c r="AL80" s="107"/>
      <c r="AM80" s="102"/>
      <c r="AN80" s="107"/>
      <c r="AO80" s="129"/>
      <c r="AP80" s="126"/>
      <c r="AQ80" s="130"/>
      <c r="AR80" s="127"/>
      <c r="AS80" s="254"/>
      <c r="AT80" s="256"/>
      <c r="AU80" s="254"/>
      <c r="AV80" s="255"/>
      <c r="AW80" s="130"/>
      <c r="AX80" s="126"/>
      <c r="AY80" s="130"/>
      <c r="AZ80" s="127"/>
      <c r="BA80" s="254"/>
      <c r="BB80" s="255"/>
      <c r="BC80" s="254"/>
      <c r="BD80" s="255"/>
      <c r="BE80" s="130"/>
      <c r="BF80" s="126"/>
      <c r="BG80" s="100"/>
      <c r="BH80" s="91"/>
      <c r="BI80" s="254"/>
      <c r="BJ80" s="276"/>
      <c r="BK80" s="254"/>
      <c r="BL80" s="276"/>
      <c r="BM80" s="132"/>
      <c r="BN80" s="91"/>
      <c r="BO80" s="132"/>
      <c r="BP80" s="91"/>
      <c r="BQ80" s="254"/>
      <c r="BR80" s="276"/>
      <c r="BS80" s="254"/>
      <c r="BT80" s="276"/>
      <c r="BU80" s="254"/>
      <c r="BV80" s="276"/>
      <c r="BW80" s="254"/>
      <c r="BX80" s="276"/>
      <c r="BY80" s="254"/>
      <c r="BZ80" s="276"/>
      <c r="CA80" s="254"/>
      <c r="CB80" s="276"/>
      <c r="CC80" s="254"/>
      <c r="CD80" s="276"/>
      <c r="CE80" s="254"/>
      <c r="CF80" s="276"/>
    </row>
    <row r="81" spans="1:84" ht="12.75" customHeight="1">
      <c r="A81" s="199">
        <v>0.01556712962962963</v>
      </c>
      <c r="B81" s="196">
        <v>0.015520833333333333</v>
      </c>
      <c r="C81" s="80">
        <v>26</v>
      </c>
      <c r="D81" s="221">
        <v>0.01383101851851852</v>
      </c>
      <c r="E81" s="221">
        <v>0.013784722222222224</v>
      </c>
      <c r="F81" s="222">
        <v>26</v>
      </c>
      <c r="G81" s="217" t="s">
        <v>174</v>
      </c>
      <c r="H81" s="219" t="s">
        <v>274</v>
      </c>
      <c r="I81" s="80">
        <v>26</v>
      </c>
      <c r="J81" s="217" t="s">
        <v>372</v>
      </c>
      <c r="K81" s="219" t="s">
        <v>464</v>
      </c>
      <c r="L81" s="80">
        <v>26</v>
      </c>
      <c r="M81" s="192">
        <v>0.01300925925925926</v>
      </c>
      <c r="N81" s="196">
        <v>0.012939814814814814</v>
      </c>
      <c r="O81" s="80">
        <v>26</v>
      </c>
      <c r="P81" s="220">
        <v>0.01900462962962963</v>
      </c>
      <c r="Q81" s="221">
        <v>0.01892361111111111</v>
      </c>
      <c r="R81" s="222">
        <v>26</v>
      </c>
      <c r="S81" s="217" t="s">
        <v>548</v>
      </c>
      <c r="T81" s="219" t="s">
        <v>623</v>
      </c>
      <c r="U81" s="80">
        <v>26</v>
      </c>
      <c r="V81" s="217" t="s">
        <v>704</v>
      </c>
      <c r="W81" s="219" t="s">
        <v>791</v>
      </c>
      <c r="X81" s="80">
        <v>26</v>
      </c>
      <c r="Y81" s="87"/>
      <c r="Z81" s="89"/>
      <c r="AA81" s="247"/>
      <c r="AB81" s="248"/>
      <c r="AC81" s="231"/>
      <c r="AD81" s="80"/>
      <c r="AE81" s="97"/>
      <c r="AF81" s="85"/>
      <c r="AG81" s="110"/>
      <c r="AH81" s="107"/>
      <c r="AI81" s="111"/>
      <c r="AJ81" s="109"/>
      <c r="AK81" s="102"/>
      <c r="AL81" s="107"/>
      <c r="AM81" s="102"/>
      <c r="AN81" s="107"/>
      <c r="AO81" s="129"/>
      <c r="AP81" s="126"/>
      <c r="AQ81" s="130"/>
      <c r="AR81" s="127"/>
      <c r="AS81" s="254"/>
      <c r="AT81" s="256"/>
      <c r="AU81" s="254"/>
      <c r="AV81" s="255"/>
      <c r="AW81" s="130"/>
      <c r="AX81" s="126"/>
      <c r="AY81" s="130"/>
      <c r="AZ81" s="127"/>
      <c r="BA81" s="254"/>
      <c r="BB81" s="255"/>
      <c r="BC81" s="254"/>
      <c r="BD81" s="255"/>
      <c r="BE81" s="130"/>
      <c r="BF81" s="126"/>
      <c r="BG81" s="100"/>
      <c r="BH81" s="91"/>
      <c r="BI81" s="254"/>
      <c r="BJ81" s="276"/>
      <c r="BK81" s="254"/>
      <c r="BL81" s="276"/>
      <c r="BM81" s="132"/>
      <c r="BN81" s="91"/>
      <c r="BO81" s="132"/>
      <c r="BP81" s="91"/>
      <c r="BQ81" s="254"/>
      <c r="BR81" s="276"/>
      <c r="BS81" s="254"/>
      <c r="BT81" s="276"/>
      <c r="BU81" s="254"/>
      <c r="BV81" s="276"/>
      <c r="BW81" s="254"/>
      <c r="BX81" s="276"/>
      <c r="BY81" s="254"/>
      <c r="BZ81" s="276"/>
      <c r="CA81" s="254"/>
      <c r="CB81" s="276"/>
      <c r="CC81" s="254"/>
      <c r="CD81" s="276"/>
      <c r="CE81" s="254"/>
      <c r="CF81" s="276"/>
    </row>
    <row r="82" spans="1:84" ht="12.75" customHeight="1">
      <c r="A82" s="202">
        <v>0.015625</v>
      </c>
      <c r="B82" s="196">
        <v>0.015578703703703704</v>
      </c>
      <c r="C82" s="80">
        <v>25</v>
      </c>
      <c r="D82" s="226">
        <v>0.013888888888888888</v>
      </c>
      <c r="E82" s="221">
        <v>0.013842592592592594</v>
      </c>
      <c r="F82" s="222">
        <v>25</v>
      </c>
      <c r="G82" s="217" t="s">
        <v>175</v>
      </c>
      <c r="H82" s="219" t="s">
        <v>275</v>
      </c>
      <c r="I82" s="80">
        <v>25</v>
      </c>
      <c r="J82" s="217" t="s">
        <v>373</v>
      </c>
      <c r="K82" s="219" t="s">
        <v>465</v>
      </c>
      <c r="L82" s="80">
        <v>25</v>
      </c>
      <c r="M82" s="195">
        <v>0.013078703703703703</v>
      </c>
      <c r="N82" s="203">
        <v>0.013020833333333334</v>
      </c>
      <c r="O82" s="80">
        <v>25</v>
      </c>
      <c r="P82" s="287">
        <v>0.01909722222222222</v>
      </c>
      <c r="Q82" s="223">
        <v>0.019016203703703705</v>
      </c>
      <c r="R82" s="222">
        <v>25</v>
      </c>
      <c r="S82" s="217" t="s">
        <v>365</v>
      </c>
      <c r="T82" s="219" t="s">
        <v>624</v>
      </c>
      <c r="U82" s="80">
        <v>25</v>
      </c>
      <c r="V82" s="217" t="s">
        <v>705</v>
      </c>
      <c r="W82" s="219" t="s">
        <v>792</v>
      </c>
      <c r="X82" s="80">
        <v>25</v>
      </c>
      <c r="Y82" s="87"/>
      <c r="Z82" s="89"/>
      <c r="AA82" s="247"/>
      <c r="AB82" s="248"/>
      <c r="AC82" s="231"/>
      <c r="AD82" s="80"/>
      <c r="AE82" s="97"/>
      <c r="AF82" s="85"/>
      <c r="AG82" s="110"/>
      <c r="AH82" s="107"/>
      <c r="AI82" s="111"/>
      <c r="AJ82" s="109"/>
      <c r="AK82" s="102"/>
      <c r="AL82" s="107"/>
      <c r="AM82" s="102"/>
      <c r="AN82" s="107"/>
      <c r="AO82" s="129"/>
      <c r="AP82" s="126"/>
      <c r="AQ82" s="130"/>
      <c r="AR82" s="127"/>
      <c r="AS82" s="254"/>
      <c r="AT82" s="256"/>
      <c r="AU82" s="254"/>
      <c r="AV82" s="255"/>
      <c r="AW82" s="130"/>
      <c r="AX82" s="126"/>
      <c r="AY82" s="130"/>
      <c r="AZ82" s="127"/>
      <c r="BA82" s="254"/>
      <c r="BB82" s="255"/>
      <c r="BC82" s="254"/>
      <c r="BD82" s="255"/>
      <c r="BE82" s="130"/>
      <c r="BF82" s="126"/>
      <c r="BG82" s="100"/>
      <c r="BH82" s="91"/>
      <c r="BI82" s="254"/>
      <c r="BJ82" s="276"/>
      <c r="BK82" s="254"/>
      <c r="BL82" s="276"/>
      <c r="BM82" s="132"/>
      <c r="BN82" s="91"/>
      <c r="BO82" s="132"/>
      <c r="BP82" s="91"/>
      <c r="BQ82" s="254"/>
      <c r="BR82" s="276"/>
      <c r="BS82" s="254"/>
      <c r="BT82" s="276"/>
      <c r="BU82" s="254"/>
      <c r="BV82" s="276"/>
      <c r="BW82" s="254"/>
      <c r="BX82" s="276"/>
      <c r="BY82" s="254"/>
      <c r="BZ82" s="276"/>
      <c r="CA82" s="254"/>
      <c r="CB82" s="276"/>
      <c r="CC82" s="254"/>
      <c r="CD82" s="276"/>
      <c r="CE82" s="254"/>
      <c r="CF82" s="276"/>
    </row>
    <row r="83" spans="1:84" ht="12.75" customHeight="1">
      <c r="A83" s="199">
        <v>0.01564814814814815</v>
      </c>
      <c r="B83" s="196">
        <v>0.015636574074074074</v>
      </c>
      <c r="C83" s="80">
        <v>24</v>
      </c>
      <c r="D83" s="221">
        <v>0.013912037037037037</v>
      </c>
      <c r="E83" s="221">
        <v>0.013900462962962962</v>
      </c>
      <c r="F83" s="222">
        <v>24</v>
      </c>
      <c r="G83" s="217" t="s">
        <v>176</v>
      </c>
      <c r="H83" s="219" t="s">
        <v>276</v>
      </c>
      <c r="I83" s="80">
        <v>24</v>
      </c>
      <c r="J83" s="217" t="s">
        <v>374</v>
      </c>
      <c r="K83" s="219" t="s">
        <v>466</v>
      </c>
      <c r="L83" s="80">
        <v>24</v>
      </c>
      <c r="M83" s="192">
        <v>0.013101851851851852</v>
      </c>
      <c r="N83" s="196">
        <v>0.013090277777777779</v>
      </c>
      <c r="O83" s="80">
        <v>24</v>
      </c>
      <c r="P83" s="220">
        <v>0.01912037037037037</v>
      </c>
      <c r="Q83" s="221">
        <v>0.019108796296296294</v>
      </c>
      <c r="R83" s="222">
        <v>24</v>
      </c>
      <c r="S83" s="217" t="s">
        <v>549</v>
      </c>
      <c r="T83" s="219" t="s">
        <v>458</v>
      </c>
      <c r="U83" s="80">
        <v>24</v>
      </c>
      <c r="V83" s="217" t="s">
        <v>706</v>
      </c>
      <c r="W83" s="219" t="s">
        <v>793</v>
      </c>
      <c r="X83" s="80">
        <v>24</v>
      </c>
      <c r="Y83" s="87"/>
      <c r="Z83" s="89"/>
      <c r="AA83" s="247"/>
      <c r="AB83" s="248"/>
      <c r="AC83" s="231"/>
      <c r="AD83" s="80"/>
      <c r="AE83" s="97"/>
      <c r="AF83" s="85"/>
      <c r="AG83" s="110"/>
      <c r="AH83" s="107"/>
      <c r="AI83" s="111"/>
      <c r="AJ83" s="109"/>
      <c r="AK83" s="102"/>
      <c r="AL83" s="107"/>
      <c r="AM83" s="102"/>
      <c r="AN83" s="107"/>
      <c r="AO83" s="129"/>
      <c r="AP83" s="126"/>
      <c r="AQ83" s="130"/>
      <c r="AR83" s="127"/>
      <c r="AS83" s="254"/>
      <c r="AT83" s="256"/>
      <c r="AU83" s="254"/>
      <c r="AV83" s="255"/>
      <c r="AW83" s="130"/>
      <c r="AX83" s="126"/>
      <c r="AY83" s="130"/>
      <c r="AZ83" s="127"/>
      <c r="BA83" s="254"/>
      <c r="BB83" s="255"/>
      <c r="BC83" s="254"/>
      <c r="BD83" s="255"/>
      <c r="BE83" s="130"/>
      <c r="BF83" s="126"/>
      <c r="BG83" s="100"/>
      <c r="BH83" s="91"/>
      <c r="BI83" s="254"/>
      <c r="BJ83" s="276"/>
      <c r="BK83" s="254"/>
      <c r="BL83" s="276"/>
      <c r="BM83" s="132"/>
      <c r="BN83" s="91"/>
      <c r="BO83" s="132"/>
      <c r="BP83" s="91"/>
      <c r="BQ83" s="254"/>
      <c r="BR83" s="276"/>
      <c r="BS83" s="254"/>
      <c r="BT83" s="276"/>
      <c r="BU83" s="254"/>
      <c r="BV83" s="276"/>
      <c r="BW83" s="254"/>
      <c r="BX83" s="276"/>
      <c r="BY83" s="254"/>
      <c r="BZ83" s="276"/>
      <c r="CA83" s="254"/>
      <c r="CB83" s="276"/>
      <c r="CC83" s="254"/>
      <c r="CD83" s="276"/>
      <c r="CE83" s="254"/>
      <c r="CF83" s="276"/>
    </row>
    <row r="84" spans="1:84" ht="12.75" customHeight="1">
      <c r="A84" s="199">
        <v>0.015671296296296298</v>
      </c>
      <c r="B84" s="196">
        <v>0.015659722222222224</v>
      </c>
      <c r="C84" s="80">
        <v>23</v>
      </c>
      <c r="D84" s="221">
        <v>0.013935185185185184</v>
      </c>
      <c r="E84" s="221">
        <v>0.01392361111111111</v>
      </c>
      <c r="F84" s="222">
        <v>23</v>
      </c>
      <c r="G84" s="217" t="s">
        <v>177</v>
      </c>
      <c r="H84" s="219" t="s">
        <v>277</v>
      </c>
      <c r="I84" s="80">
        <v>23</v>
      </c>
      <c r="J84" s="217" t="s">
        <v>375</v>
      </c>
      <c r="K84" s="219" t="s">
        <v>467</v>
      </c>
      <c r="L84" s="80">
        <v>23</v>
      </c>
      <c r="M84" s="192">
        <v>0.013125</v>
      </c>
      <c r="N84" s="196">
        <v>0.013113425925925926</v>
      </c>
      <c r="O84" s="80">
        <v>23</v>
      </c>
      <c r="P84" s="220">
        <v>0.019143518518518518</v>
      </c>
      <c r="Q84" s="221">
        <v>0.019131944444444444</v>
      </c>
      <c r="R84" s="222">
        <v>23</v>
      </c>
      <c r="S84" s="217" t="s">
        <v>144</v>
      </c>
      <c r="T84" s="219" t="s">
        <v>625</v>
      </c>
      <c r="U84" s="80">
        <v>23</v>
      </c>
      <c r="V84" s="217" t="s">
        <v>707</v>
      </c>
      <c r="W84" s="219" t="s">
        <v>794</v>
      </c>
      <c r="X84" s="80">
        <v>23</v>
      </c>
      <c r="Y84" s="87"/>
      <c r="Z84" s="89"/>
      <c r="AA84" s="247"/>
      <c r="AB84" s="248"/>
      <c r="AC84" s="231"/>
      <c r="AD84" s="80"/>
      <c r="AE84" s="97"/>
      <c r="AF84" s="85"/>
      <c r="AG84" s="110"/>
      <c r="AH84" s="107"/>
      <c r="AI84" s="111"/>
      <c r="AJ84" s="109"/>
      <c r="AK84" s="102"/>
      <c r="AL84" s="107"/>
      <c r="AM84" s="102"/>
      <c r="AN84" s="107"/>
      <c r="AO84" s="129"/>
      <c r="AP84" s="126"/>
      <c r="AQ84" s="130"/>
      <c r="AR84" s="127"/>
      <c r="AS84" s="254"/>
      <c r="AT84" s="256"/>
      <c r="AU84" s="254"/>
      <c r="AV84" s="255"/>
      <c r="AW84" s="130"/>
      <c r="AX84" s="126"/>
      <c r="AY84" s="130"/>
      <c r="AZ84" s="127"/>
      <c r="BA84" s="254"/>
      <c r="BB84" s="255"/>
      <c r="BC84" s="254"/>
      <c r="BD84" s="255"/>
      <c r="BE84" s="130"/>
      <c r="BF84" s="126"/>
      <c r="BG84" s="100"/>
      <c r="BH84" s="91"/>
      <c r="BI84" s="254"/>
      <c r="BJ84" s="276"/>
      <c r="BK84" s="254"/>
      <c r="BL84" s="276"/>
      <c r="BM84" s="132"/>
      <c r="BN84" s="91"/>
      <c r="BO84" s="132"/>
      <c r="BP84" s="91"/>
      <c r="BQ84" s="254"/>
      <c r="BR84" s="276"/>
      <c r="BS84" s="254"/>
      <c r="BT84" s="276"/>
      <c r="BU84" s="254"/>
      <c r="BV84" s="276"/>
      <c r="BW84" s="254"/>
      <c r="BX84" s="276"/>
      <c r="BY84" s="254"/>
      <c r="BZ84" s="276"/>
      <c r="CA84" s="254"/>
      <c r="CB84" s="276"/>
      <c r="CC84" s="254"/>
      <c r="CD84" s="276"/>
      <c r="CE84" s="254"/>
      <c r="CF84" s="276"/>
    </row>
    <row r="85" spans="1:84" ht="12.75" customHeight="1">
      <c r="A85" s="199">
        <v>0.015694444444444445</v>
      </c>
      <c r="B85" s="196">
        <v>0.01568287037037037</v>
      </c>
      <c r="C85" s="80">
        <v>22</v>
      </c>
      <c r="D85" s="221">
        <v>0.013958333333333335</v>
      </c>
      <c r="E85" s="221">
        <v>0.013946759259259258</v>
      </c>
      <c r="F85" s="222">
        <v>22</v>
      </c>
      <c r="G85" s="217" t="s">
        <v>178</v>
      </c>
      <c r="H85" s="219" t="s">
        <v>278</v>
      </c>
      <c r="I85" s="80">
        <v>22</v>
      </c>
      <c r="J85" s="217" t="s">
        <v>376</v>
      </c>
      <c r="K85" s="219" t="s">
        <v>468</v>
      </c>
      <c r="L85" s="80">
        <v>22</v>
      </c>
      <c r="M85" s="192">
        <v>0.013148148148148147</v>
      </c>
      <c r="N85" s="196">
        <v>0.013136574074074077</v>
      </c>
      <c r="O85" s="80">
        <v>22</v>
      </c>
      <c r="P85" s="220">
        <v>0.01916666666666667</v>
      </c>
      <c r="Q85" s="221">
        <v>0.01915509259259259</v>
      </c>
      <c r="R85" s="222">
        <v>22</v>
      </c>
      <c r="S85" s="217" t="s">
        <v>550</v>
      </c>
      <c r="T85" s="219" t="s">
        <v>245</v>
      </c>
      <c r="U85" s="80">
        <v>22</v>
      </c>
      <c r="V85" s="217" t="s">
        <v>708</v>
      </c>
      <c r="W85" s="219" t="s">
        <v>795</v>
      </c>
      <c r="X85" s="80">
        <v>22</v>
      </c>
      <c r="Y85" s="87"/>
      <c r="Z85" s="89"/>
      <c r="AA85" s="247"/>
      <c r="AB85" s="248"/>
      <c r="AC85" s="231"/>
      <c r="AD85" s="80"/>
      <c r="AE85" s="97"/>
      <c r="AF85" s="85"/>
      <c r="AG85" s="110"/>
      <c r="AH85" s="107"/>
      <c r="AI85" s="111"/>
      <c r="AJ85" s="109"/>
      <c r="AK85" s="102"/>
      <c r="AL85" s="107"/>
      <c r="AM85" s="102"/>
      <c r="AN85" s="107"/>
      <c r="AO85" s="129"/>
      <c r="AP85" s="126"/>
      <c r="AQ85" s="130"/>
      <c r="AR85" s="127"/>
      <c r="AS85" s="254"/>
      <c r="AT85" s="256"/>
      <c r="AU85" s="254"/>
      <c r="AV85" s="255"/>
      <c r="AW85" s="130"/>
      <c r="AX85" s="126"/>
      <c r="AY85" s="130"/>
      <c r="AZ85" s="127"/>
      <c r="BA85" s="254"/>
      <c r="BB85" s="255"/>
      <c r="BC85" s="254"/>
      <c r="BD85" s="255"/>
      <c r="BE85" s="130"/>
      <c r="BF85" s="126"/>
      <c r="BG85" s="100"/>
      <c r="BH85" s="91"/>
      <c r="BI85" s="254"/>
      <c r="BJ85" s="276"/>
      <c r="BK85" s="254"/>
      <c r="BL85" s="276"/>
      <c r="BM85" s="132"/>
      <c r="BN85" s="91"/>
      <c r="BO85" s="132"/>
      <c r="BP85" s="91"/>
      <c r="BQ85" s="254"/>
      <c r="BR85" s="276"/>
      <c r="BS85" s="254"/>
      <c r="BT85" s="276"/>
      <c r="BU85" s="254"/>
      <c r="BV85" s="276"/>
      <c r="BW85" s="254"/>
      <c r="BX85" s="276"/>
      <c r="BY85" s="254"/>
      <c r="BZ85" s="276"/>
      <c r="CA85" s="254"/>
      <c r="CB85" s="276"/>
      <c r="CC85" s="254"/>
      <c r="CD85" s="276"/>
      <c r="CE85" s="254"/>
      <c r="CF85" s="276"/>
    </row>
    <row r="86" spans="1:84" ht="12.75" customHeight="1">
      <c r="A86" s="199">
        <v>0.015717592592592592</v>
      </c>
      <c r="B86" s="196">
        <v>0.01570601851851852</v>
      </c>
      <c r="C86" s="80">
        <v>21</v>
      </c>
      <c r="D86" s="221">
        <v>0.013981481481481482</v>
      </c>
      <c r="E86" s="221">
        <v>0.013969907407407408</v>
      </c>
      <c r="F86" s="222">
        <v>21</v>
      </c>
      <c r="G86" s="217" t="s">
        <v>179</v>
      </c>
      <c r="H86" s="219" t="s">
        <v>279</v>
      </c>
      <c r="I86" s="80">
        <v>21</v>
      </c>
      <c r="J86" s="217" t="s">
        <v>377</v>
      </c>
      <c r="K86" s="219" t="s">
        <v>469</v>
      </c>
      <c r="L86" s="80">
        <v>21</v>
      </c>
      <c r="M86" s="192">
        <v>0.013171296296296294</v>
      </c>
      <c r="N86" s="196">
        <v>0.01315972222222222</v>
      </c>
      <c r="O86" s="80">
        <v>21</v>
      </c>
      <c r="P86" s="220">
        <v>0.019189814814814816</v>
      </c>
      <c r="Q86" s="221">
        <v>0.019178240740740742</v>
      </c>
      <c r="R86" s="222">
        <v>21</v>
      </c>
      <c r="S86" s="217" t="s">
        <v>146</v>
      </c>
      <c r="T86" s="219" t="s">
        <v>626</v>
      </c>
      <c r="U86" s="80">
        <v>21</v>
      </c>
      <c r="V86" s="217" t="s">
        <v>709</v>
      </c>
      <c r="W86" s="219" t="s">
        <v>796</v>
      </c>
      <c r="X86" s="80">
        <v>21</v>
      </c>
      <c r="Y86" s="87"/>
      <c r="Z86" s="89"/>
      <c r="AA86" s="247"/>
      <c r="AB86" s="248"/>
      <c r="AC86" s="231"/>
      <c r="AD86" s="80"/>
      <c r="AE86" s="97"/>
      <c r="AF86" s="85"/>
      <c r="AG86" s="110"/>
      <c r="AH86" s="107"/>
      <c r="AI86" s="111"/>
      <c r="AJ86" s="109"/>
      <c r="AK86" s="102"/>
      <c r="AL86" s="107"/>
      <c r="AM86" s="102"/>
      <c r="AN86" s="107"/>
      <c r="AO86" s="129"/>
      <c r="AP86" s="126"/>
      <c r="AQ86" s="130"/>
      <c r="AR86" s="127"/>
      <c r="AS86" s="254"/>
      <c r="AT86" s="256"/>
      <c r="AU86" s="254"/>
      <c r="AV86" s="255"/>
      <c r="AW86" s="130"/>
      <c r="AX86" s="126"/>
      <c r="AY86" s="130"/>
      <c r="AZ86" s="127"/>
      <c r="BA86" s="254"/>
      <c r="BB86" s="255"/>
      <c r="BC86" s="254"/>
      <c r="BD86" s="255"/>
      <c r="BE86" s="130"/>
      <c r="BF86" s="126"/>
      <c r="BG86" s="100"/>
      <c r="BH86" s="91"/>
      <c r="BI86" s="254"/>
      <c r="BJ86" s="276"/>
      <c r="BK86" s="254"/>
      <c r="BL86" s="276"/>
      <c r="BM86" s="132"/>
      <c r="BN86" s="91"/>
      <c r="BO86" s="132"/>
      <c r="BP86" s="91"/>
      <c r="BQ86" s="254"/>
      <c r="BR86" s="276"/>
      <c r="BS86" s="254"/>
      <c r="BT86" s="276"/>
      <c r="BU86" s="254"/>
      <c r="BV86" s="276"/>
      <c r="BW86" s="254"/>
      <c r="BX86" s="276"/>
      <c r="BY86" s="254"/>
      <c r="BZ86" s="276"/>
      <c r="CA86" s="254"/>
      <c r="CB86" s="276"/>
      <c r="CC86" s="254"/>
      <c r="CD86" s="276"/>
      <c r="CE86" s="254"/>
      <c r="CF86" s="276"/>
    </row>
    <row r="87" spans="1:84" ht="12.75" customHeight="1">
      <c r="A87" s="199">
        <v>0.015740740740740743</v>
      </c>
      <c r="B87" s="196">
        <v>0.015729166666666666</v>
      </c>
      <c r="C87" s="80">
        <v>20</v>
      </c>
      <c r="D87" s="221">
        <v>0.01400462962962963</v>
      </c>
      <c r="E87" s="221">
        <v>0.013993055555555555</v>
      </c>
      <c r="F87" s="222">
        <v>20</v>
      </c>
      <c r="G87" s="217" t="s">
        <v>180</v>
      </c>
      <c r="H87" s="219" t="s">
        <v>280</v>
      </c>
      <c r="I87" s="80">
        <v>20</v>
      </c>
      <c r="J87" s="217" t="s">
        <v>378</v>
      </c>
      <c r="K87" s="219" t="s">
        <v>470</v>
      </c>
      <c r="L87" s="80">
        <v>20</v>
      </c>
      <c r="M87" s="192">
        <v>0.013194444444444444</v>
      </c>
      <c r="N87" s="196">
        <v>0.01318287037037037</v>
      </c>
      <c r="O87" s="80">
        <v>20</v>
      </c>
      <c r="P87" s="220">
        <v>0.019212962962962963</v>
      </c>
      <c r="Q87" s="221">
        <v>0.01920138888888889</v>
      </c>
      <c r="R87" s="222">
        <v>20</v>
      </c>
      <c r="S87" s="217" t="s">
        <v>367</v>
      </c>
      <c r="T87" s="219" t="s">
        <v>247</v>
      </c>
      <c r="U87" s="80">
        <v>20</v>
      </c>
      <c r="V87" s="217" t="s">
        <v>710</v>
      </c>
      <c r="W87" s="219" t="s">
        <v>797</v>
      </c>
      <c r="X87" s="80">
        <v>20</v>
      </c>
      <c r="Y87" s="87"/>
      <c r="Z87" s="89"/>
      <c r="AA87" s="97"/>
      <c r="AB87" s="85"/>
      <c r="AC87" s="231"/>
      <c r="AD87" s="80"/>
      <c r="AE87" s="97"/>
      <c r="AF87" s="85"/>
      <c r="AG87" s="110"/>
      <c r="AH87" s="107"/>
      <c r="AI87" s="111"/>
      <c r="AJ87" s="109"/>
      <c r="AK87" s="102"/>
      <c r="AL87" s="107"/>
      <c r="AM87" s="102"/>
      <c r="AN87" s="107"/>
      <c r="AO87" s="129"/>
      <c r="AP87" s="126"/>
      <c r="AQ87" s="130"/>
      <c r="AR87" s="127"/>
      <c r="AS87" s="254"/>
      <c r="AT87" s="256"/>
      <c r="AU87" s="254"/>
      <c r="AV87" s="255"/>
      <c r="AW87" s="130"/>
      <c r="AX87" s="126"/>
      <c r="AY87" s="130"/>
      <c r="AZ87" s="127"/>
      <c r="BA87" s="254"/>
      <c r="BB87" s="255"/>
      <c r="BC87" s="254"/>
      <c r="BD87" s="255"/>
      <c r="BE87" s="130"/>
      <c r="BF87" s="126"/>
      <c r="BG87" s="100"/>
      <c r="BH87" s="91"/>
      <c r="BI87" s="254"/>
      <c r="BJ87" s="276"/>
      <c r="BK87" s="254"/>
      <c r="BL87" s="276"/>
      <c r="BM87" s="132"/>
      <c r="BN87" s="91"/>
      <c r="BO87" s="132"/>
      <c r="BP87" s="91"/>
      <c r="BQ87" s="254"/>
      <c r="BR87" s="276"/>
      <c r="BS87" s="254"/>
      <c r="BT87" s="276"/>
      <c r="BU87" s="254"/>
      <c r="BV87" s="276"/>
      <c r="BW87" s="254"/>
      <c r="BX87" s="276"/>
      <c r="BY87" s="254"/>
      <c r="BZ87" s="276"/>
      <c r="CA87" s="254"/>
      <c r="CB87" s="276"/>
      <c r="CC87" s="254"/>
      <c r="CD87" s="276"/>
      <c r="CE87" s="254"/>
      <c r="CF87" s="276"/>
    </row>
    <row r="88" spans="1:84" ht="12.75" customHeight="1">
      <c r="A88" s="199">
        <v>0.01577546296296296</v>
      </c>
      <c r="B88" s="196">
        <v>0.015752314814814813</v>
      </c>
      <c r="C88" s="80">
        <v>19</v>
      </c>
      <c r="D88" s="221">
        <v>0.014039351851851851</v>
      </c>
      <c r="E88" s="221">
        <v>0.014016203703703704</v>
      </c>
      <c r="F88" s="222">
        <v>19</v>
      </c>
      <c r="G88" s="217" t="s">
        <v>181</v>
      </c>
      <c r="H88" s="219" t="s">
        <v>281</v>
      </c>
      <c r="I88" s="80">
        <v>19</v>
      </c>
      <c r="J88" s="217" t="s">
        <v>379</v>
      </c>
      <c r="K88" s="219" t="s">
        <v>471</v>
      </c>
      <c r="L88" s="80">
        <v>19</v>
      </c>
      <c r="M88" s="192">
        <v>0.013229166666666667</v>
      </c>
      <c r="N88" s="196">
        <v>0.013206018518518518</v>
      </c>
      <c r="O88" s="80">
        <v>19</v>
      </c>
      <c r="P88" s="220">
        <v>0.019247685185185184</v>
      </c>
      <c r="Q88" s="221">
        <v>0.019224537037037037</v>
      </c>
      <c r="R88" s="222">
        <v>19</v>
      </c>
      <c r="S88" s="217" t="s">
        <v>551</v>
      </c>
      <c r="T88" s="219" t="s">
        <v>460</v>
      </c>
      <c r="U88" s="80">
        <v>19</v>
      </c>
      <c r="V88" s="217" t="s">
        <v>711</v>
      </c>
      <c r="W88" s="219" t="s">
        <v>798</v>
      </c>
      <c r="X88" s="80">
        <v>19</v>
      </c>
      <c r="Y88" s="87"/>
      <c r="Z88" s="89"/>
      <c r="AA88" s="97"/>
      <c r="AB88" s="85"/>
      <c r="AC88" s="231"/>
      <c r="AD88" s="80"/>
      <c r="AE88" s="97"/>
      <c r="AF88" s="85"/>
      <c r="AG88" s="110"/>
      <c r="AH88" s="107"/>
      <c r="AI88" s="111"/>
      <c r="AJ88" s="109"/>
      <c r="AK88" s="102"/>
      <c r="AL88" s="107"/>
      <c r="AM88" s="102"/>
      <c r="AN88" s="107"/>
      <c r="AO88" s="129"/>
      <c r="AP88" s="126"/>
      <c r="AQ88" s="130"/>
      <c r="AR88" s="127"/>
      <c r="AS88" s="254"/>
      <c r="AT88" s="256"/>
      <c r="AU88" s="254"/>
      <c r="AV88" s="255"/>
      <c r="AW88" s="130"/>
      <c r="AX88" s="126"/>
      <c r="AY88" s="130"/>
      <c r="AZ88" s="127"/>
      <c r="BA88" s="254"/>
      <c r="BB88" s="255"/>
      <c r="BC88" s="254"/>
      <c r="BD88" s="255"/>
      <c r="BE88" s="130"/>
      <c r="BF88" s="126"/>
      <c r="BG88" s="100"/>
      <c r="BH88" s="91"/>
      <c r="BI88" s="254"/>
      <c r="BJ88" s="276"/>
      <c r="BK88" s="254"/>
      <c r="BL88" s="276"/>
      <c r="BM88" s="132"/>
      <c r="BN88" s="91"/>
      <c r="BO88" s="132"/>
      <c r="BP88" s="91"/>
      <c r="BQ88" s="254"/>
      <c r="BR88" s="276"/>
      <c r="BS88" s="254"/>
      <c r="BT88" s="276"/>
      <c r="BU88" s="254"/>
      <c r="BV88" s="276"/>
      <c r="BW88" s="254"/>
      <c r="BX88" s="276"/>
      <c r="BY88" s="254"/>
      <c r="BZ88" s="276"/>
      <c r="CA88" s="254"/>
      <c r="CB88" s="276"/>
      <c r="CC88" s="254"/>
      <c r="CD88" s="276"/>
      <c r="CE88" s="254"/>
      <c r="CF88" s="276"/>
    </row>
    <row r="89" spans="1:84" ht="12.75" customHeight="1">
      <c r="A89" s="199">
        <v>0.015810185185185184</v>
      </c>
      <c r="B89" s="196">
        <v>0.015787037037037037</v>
      </c>
      <c r="C89" s="80">
        <v>18</v>
      </c>
      <c r="D89" s="221">
        <v>0.014074074074074074</v>
      </c>
      <c r="E89" s="221">
        <v>0.014050925925925927</v>
      </c>
      <c r="F89" s="222">
        <v>18</v>
      </c>
      <c r="G89" s="217" t="s">
        <v>182</v>
      </c>
      <c r="H89" s="219" t="s">
        <v>282</v>
      </c>
      <c r="I89" s="80">
        <v>18</v>
      </c>
      <c r="J89" s="217" t="s">
        <v>380</v>
      </c>
      <c r="K89" s="219" t="s">
        <v>472</v>
      </c>
      <c r="L89" s="80">
        <v>18</v>
      </c>
      <c r="M89" s="192">
        <v>0.01326388888888889</v>
      </c>
      <c r="N89" s="196">
        <v>0.01324074074074074</v>
      </c>
      <c r="O89" s="80">
        <v>18</v>
      </c>
      <c r="P89" s="220">
        <v>0.019282407407407408</v>
      </c>
      <c r="Q89" s="221">
        <v>0.01925925925925926</v>
      </c>
      <c r="R89" s="222">
        <v>18</v>
      </c>
      <c r="S89" s="217" t="s">
        <v>552</v>
      </c>
      <c r="T89" s="219" t="s">
        <v>627</v>
      </c>
      <c r="U89" s="80">
        <v>18</v>
      </c>
      <c r="V89" s="217" t="s">
        <v>712</v>
      </c>
      <c r="W89" s="219" t="s">
        <v>799</v>
      </c>
      <c r="X89" s="80">
        <v>18</v>
      </c>
      <c r="Y89" s="87"/>
      <c r="Z89" s="89"/>
      <c r="AA89" s="97"/>
      <c r="AB89" s="85"/>
      <c r="AC89" s="231"/>
      <c r="AD89" s="80"/>
      <c r="AE89" s="97"/>
      <c r="AF89" s="85"/>
      <c r="AG89" s="110"/>
      <c r="AH89" s="107"/>
      <c r="AI89" s="111"/>
      <c r="AJ89" s="109"/>
      <c r="AK89" s="102"/>
      <c r="AL89" s="107"/>
      <c r="AM89" s="102"/>
      <c r="AN89" s="107"/>
      <c r="AO89" s="129"/>
      <c r="AP89" s="126"/>
      <c r="AQ89" s="130"/>
      <c r="AR89" s="127"/>
      <c r="AS89" s="254"/>
      <c r="AT89" s="256"/>
      <c r="AU89" s="254"/>
      <c r="AV89" s="255"/>
      <c r="AW89" s="130"/>
      <c r="AX89" s="126"/>
      <c r="AY89" s="130"/>
      <c r="AZ89" s="127"/>
      <c r="BA89" s="254"/>
      <c r="BB89" s="255"/>
      <c r="BC89" s="254"/>
      <c r="BD89" s="255"/>
      <c r="BE89" s="130"/>
      <c r="BF89" s="126"/>
      <c r="BG89" s="100"/>
      <c r="BH89" s="91"/>
      <c r="BI89" s="254"/>
      <c r="BJ89" s="276"/>
      <c r="BK89" s="254"/>
      <c r="BL89" s="276"/>
      <c r="BM89" s="132"/>
      <c r="BN89" s="91"/>
      <c r="BO89" s="132"/>
      <c r="BP89" s="91"/>
      <c r="BQ89" s="254"/>
      <c r="BR89" s="276"/>
      <c r="BS89" s="254"/>
      <c r="BT89" s="276"/>
      <c r="BU89" s="254"/>
      <c r="BV89" s="276"/>
      <c r="BW89" s="254"/>
      <c r="BX89" s="276"/>
      <c r="BY89" s="254"/>
      <c r="BZ89" s="276"/>
      <c r="CA89" s="254"/>
      <c r="CB89" s="276"/>
      <c r="CC89" s="254"/>
      <c r="CD89" s="276"/>
      <c r="CE89" s="254"/>
      <c r="CF89" s="276"/>
    </row>
    <row r="90" spans="1:84" ht="12.75" customHeight="1">
      <c r="A90" s="199">
        <v>0.015844907407407408</v>
      </c>
      <c r="B90" s="196">
        <v>0.01582175925925926</v>
      </c>
      <c r="C90" s="80">
        <v>17</v>
      </c>
      <c r="D90" s="221">
        <v>0.014108796296296295</v>
      </c>
      <c r="E90" s="221">
        <v>0.014085648148148151</v>
      </c>
      <c r="F90" s="222">
        <v>17</v>
      </c>
      <c r="G90" s="217" t="s">
        <v>183</v>
      </c>
      <c r="H90" s="219" t="s">
        <v>283</v>
      </c>
      <c r="I90" s="80">
        <v>17</v>
      </c>
      <c r="J90" s="217" t="s">
        <v>381</v>
      </c>
      <c r="K90" s="219" t="s">
        <v>473</v>
      </c>
      <c r="L90" s="80">
        <v>17</v>
      </c>
      <c r="M90" s="192">
        <v>0.01329861111111111</v>
      </c>
      <c r="N90" s="196">
        <v>0.013275462962962963</v>
      </c>
      <c r="O90" s="80">
        <v>17</v>
      </c>
      <c r="P90" s="220">
        <v>0.01931712962962963</v>
      </c>
      <c r="Q90" s="221">
        <v>0.019293981481481485</v>
      </c>
      <c r="R90" s="222">
        <v>17</v>
      </c>
      <c r="S90" s="217" t="s">
        <v>553</v>
      </c>
      <c r="T90" s="219" t="s">
        <v>628</v>
      </c>
      <c r="U90" s="80">
        <v>17</v>
      </c>
      <c r="V90" s="217" t="s">
        <v>713</v>
      </c>
      <c r="W90" s="219" t="s">
        <v>800</v>
      </c>
      <c r="X90" s="80">
        <v>17</v>
      </c>
      <c r="Y90" s="87"/>
      <c r="Z90" s="89"/>
      <c r="AA90" s="97"/>
      <c r="AB90" s="85"/>
      <c r="AC90" s="231"/>
      <c r="AD90" s="80"/>
      <c r="AE90" s="97"/>
      <c r="AF90" s="85"/>
      <c r="AG90" s="110"/>
      <c r="AH90" s="107"/>
      <c r="AI90" s="111"/>
      <c r="AJ90" s="109"/>
      <c r="AK90" s="102"/>
      <c r="AL90" s="107"/>
      <c r="AM90" s="102"/>
      <c r="AN90" s="107"/>
      <c r="AO90" s="129"/>
      <c r="AP90" s="126"/>
      <c r="AQ90" s="130"/>
      <c r="AR90" s="127"/>
      <c r="AS90" s="254"/>
      <c r="AT90" s="256"/>
      <c r="AU90" s="254"/>
      <c r="AV90" s="255"/>
      <c r="AW90" s="130"/>
      <c r="AX90" s="126"/>
      <c r="AY90" s="130"/>
      <c r="AZ90" s="127"/>
      <c r="BA90" s="254"/>
      <c r="BB90" s="255"/>
      <c r="BC90" s="254"/>
      <c r="BD90" s="255"/>
      <c r="BE90" s="130"/>
      <c r="BF90" s="126"/>
      <c r="BG90" s="100"/>
      <c r="BH90" s="91"/>
      <c r="BI90" s="254"/>
      <c r="BJ90" s="276"/>
      <c r="BK90" s="254"/>
      <c r="BL90" s="276"/>
      <c r="BM90" s="132"/>
      <c r="BN90" s="91"/>
      <c r="BO90" s="132"/>
      <c r="BP90" s="91"/>
      <c r="BQ90" s="254"/>
      <c r="BR90" s="276"/>
      <c r="BS90" s="254"/>
      <c r="BT90" s="276"/>
      <c r="BU90" s="254"/>
      <c r="BV90" s="276"/>
      <c r="BW90" s="254"/>
      <c r="BX90" s="276"/>
      <c r="BY90" s="254"/>
      <c r="BZ90" s="276"/>
      <c r="CA90" s="254"/>
      <c r="CB90" s="276"/>
      <c r="CC90" s="254"/>
      <c r="CD90" s="276"/>
      <c r="CE90" s="254"/>
      <c r="CF90" s="276"/>
    </row>
    <row r="91" spans="1:84" ht="12.75" customHeight="1">
      <c r="A91" s="199">
        <v>0.01587962962962963</v>
      </c>
      <c r="B91" s="196">
        <v>0.015856481481481482</v>
      </c>
      <c r="C91" s="80">
        <v>16</v>
      </c>
      <c r="D91" s="221">
        <v>0.014143518518518519</v>
      </c>
      <c r="E91" s="221">
        <v>0.014120370370370368</v>
      </c>
      <c r="F91" s="222">
        <v>16</v>
      </c>
      <c r="G91" s="217" t="s">
        <v>184</v>
      </c>
      <c r="H91" s="219" t="s">
        <v>284</v>
      </c>
      <c r="I91" s="80">
        <v>16</v>
      </c>
      <c r="J91" s="217" t="s">
        <v>382</v>
      </c>
      <c r="K91" s="219" t="s">
        <v>474</v>
      </c>
      <c r="L91" s="80">
        <v>16</v>
      </c>
      <c r="M91" s="192">
        <v>0.013333333333333334</v>
      </c>
      <c r="N91" s="196">
        <v>0.013310185185185187</v>
      </c>
      <c r="O91" s="80">
        <v>16</v>
      </c>
      <c r="P91" s="220">
        <v>0.019351851851851853</v>
      </c>
      <c r="Q91" s="221">
        <v>0.019328703703703702</v>
      </c>
      <c r="R91" s="222">
        <v>16</v>
      </c>
      <c r="S91" s="217" t="s">
        <v>554</v>
      </c>
      <c r="T91" s="219" t="s">
        <v>629</v>
      </c>
      <c r="U91" s="80">
        <v>16</v>
      </c>
      <c r="V91" s="217" t="s">
        <v>714</v>
      </c>
      <c r="W91" s="219" t="s">
        <v>801</v>
      </c>
      <c r="X91" s="80">
        <v>16</v>
      </c>
      <c r="Y91" s="87"/>
      <c r="Z91" s="89"/>
      <c r="AA91" s="97"/>
      <c r="AB91" s="85"/>
      <c r="AC91" s="231"/>
      <c r="AD91" s="80"/>
      <c r="AE91" s="97"/>
      <c r="AF91" s="85"/>
      <c r="AG91" s="110"/>
      <c r="AH91" s="107"/>
      <c r="AI91" s="111"/>
      <c r="AJ91" s="109"/>
      <c r="AK91" s="102"/>
      <c r="AL91" s="107"/>
      <c r="AM91" s="102"/>
      <c r="AN91" s="107"/>
      <c r="AO91" s="129"/>
      <c r="AP91" s="126"/>
      <c r="AQ91" s="130"/>
      <c r="AR91" s="127"/>
      <c r="AS91" s="254"/>
      <c r="AT91" s="256"/>
      <c r="AU91" s="254"/>
      <c r="AV91" s="255"/>
      <c r="AW91" s="130"/>
      <c r="AX91" s="126"/>
      <c r="AY91" s="130"/>
      <c r="AZ91" s="127"/>
      <c r="BA91" s="254"/>
      <c r="BB91" s="255"/>
      <c r="BC91" s="254"/>
      <c r="BD91" s="255"/>
      <c r="BE91" s="130"/>
      <c r="BF91" s="126"/>
      <c r="BG91" s="100"/>
      <c r="BH91" s="91"/>
      <c r="BI91" s="254"/>
      <c r="BJ91" s="276"/>
      <c r="BK91" s="254"/>
      <c r="BL91" s="276"/>
      <c r="BM91" s="132"/>
      <c r="BN91" s="91"/>
      <c r="BO91" s="132"/>
      <c r="BP91" s="91"/>
      <c r="BQ91" s="254"/>
      <c r="BR91" s="276"/>
      <c r="BS91" s="254"/>
      <c r="BT91" s="276"/>
      <c r="BU91" s="254"/>
      <c r="BV91" s="276"/>
      <c r="BW91" s="254"/>
      <c r="BX91" s="276"/>
      <c r="BY91" s="254"/>
      <c r="BZ91" s="276"/>
      <c r="CA91" s="254"/>
      <c r="CB91" s="276"/>
      <c r="CC91" s="254"/>
      <c r="CD91" s="276"/>
      <c r="CE91" s="254"/>
      <c r="CF91" s="276"/>
    </row>
    <row r="92" spans="1:84" ht="12.75" customHeight="1">
      <c r="A92" s="199">
        <v>0.015925925925925927</v>
      </c>
      <c r="B92" s="196">
        <v>0.015891203703703703</v>
      </c>
      <c r="C92" s="80">
        <v>15</v>
      </c>
      <c r="D92" s="221">
        <v>0.014178240740740741</v>
      </c>
      <c r="E92" s="221">
        <v>0.014155092592592592</v>
      </c>
      <c r="F92" s="222">
        <v>15</v>
      </c>
      <c r="G92" s="217" t="s">
        <v>185</v>
      </c>
      <c r="H92" s="219" t="s">
        <v>285</v>
      </c>
      <c r="I92" s="80">
        <v>15</v>
      </c>
      <c r="J92" s="217" t="s">
        <v>383</v>
      </c>
      <c r="K92" s="219" t="s">
        <v>475</v>
      </c>
      <c r="L92" s="80">
        <v>15</v>
      </c>
      <c r="M92" s="192">
        <v>0.013368055555555557</v>
      </c>
      <c r="N92" s="196">
        <v>0.013344907407407408</v>
      </c>
      <c r="O92" s="80">
        <v>15</v>
      </c>
      <c r="P92" s="220">
        <v>0.019398148148148147</v>
      </c>
      <c r="Q92" s="221">
        <v>0.019363425925925926</v>
      </c>
      <c r="R92" s="222">
        <v>15</v>
      </c>
      <c r="S92" s="217" t="s">
        <v>369</v>
      </c>
      <c r="T92" s="219" t="s">
        <v>630</v>
      </c>
      <c r="U92" s="80">
        <v>15</v>
      </c>
      <c r="V92" s="217" t="s">
        <v>715</v>
      </c>
      <c r="W92" s="219" t="s">
        <v>802</v>
      </c>
      <c r="X92" s="80">
        <v>15</v>
      </c>
      <c r="Y92" s="87"/>
      <c r="Z92" s="89"/>
      <c r="AA92" s="97"/>
      <c r="AB92" s="85"/>
      <c r="AC92" s="231"/>
      <c r="AD92" s="80"/>
      <c r="AE92" s="97"/>
      <c r="AF92" s="85"/>
      <c r="AG92" s="110"/>
      <c r="AH92" s="107"/>
      <c r="AI92" s="111"/>
      <c r="AJ92" s="109"/>
      <c r="AK92" s="102"/>
      <c r="AL92" s="107"/>
      <c r="AM92" s="102"/>
      <c r="AN92" s="107"/>
      <c r="AO92" s="129"/>
      <c r="AP92" s="126"/>
      <c r="AQ92" s="130"/>
      <c r="AR92" s="127"/>
      <c r="AS92" s="254"/>
      <c r="AT92" s="256"/>
      <c r="AU92" s="254"/>
      <c r="AV92" s="255"/>
      <c r="AW92" s="130"/>
      <c r="AX92" s="126"/>
      <c r="AY92" s="130"/>
      <c r="AZ92" s="127"/>
      <c r="BA92" s="254"/>
      <c r="BB92" s="255"/>
      <c r="BC92" s="254"/>
      <c r="BD92" s="255"/>
      <c r="BE92" s="130"/>
      <c r="BF92" s="126"/>
      <c r="BG92" s="100"/>
      <c r="BH92" s="91"/>
      <c r="BI92" s="254"/>
      <c r="BJ92" s="276"/>
      <c r="BK92" s="254"/>
      <c r="BL92" s="276"/>
      <c r="BM92" s="132"/>
      <c r="BN92" s="91"/>
      <c r="BO92" s="132"/>
      <c r="BP92" s="91"/>
      <c r="BQ92" s="254"/>
      <c r="BR92" s="276"/>
      <c r="BS92" s="254"/>
      <c r="BT92" s="276"/>
      <c r="BU92" s="254"/>
      <c r="BV92" s="276"/>
      <c r="BW92" s="254"/>
      <c r="BX92" s="276"/>
      <c r="BY92" s="254"/>
      <c r="BZ92" s="276"/>
      <c r="CA92" s="254"/>
      <c r="CB92" s="276"/>
      <c r="CC92" s="254"/>
      <c r="CD92" s="276"/>
      <c r="CE92" s="254"/>
      <c r="CF92" s="276"/>
    </row>
    <row r="93" spans="1:84" ht="12.75" customHeight="1">
      <c r="A93" s="199">
        <v>0.015972222222222224</v>
      </c>
      <c r="B93" s="196">
        <v>0.0159375</v>
      </c>
      <c r="C93" s="80">
        <v>14</v>
      </c>
      <c r="D93" s="221">
        <v>0.014212962962962962</v>
      </c>
      <c r="E93" s="221">
        <v>0.014189814814814815</v>
      </c>
      <c r="F93" s="222">
        <v>14</v>
      </c>
      <c r="G93" s="217" t="s">
        <v>186</v>
      </c>
      <c r="H93" s="219" t="s">
        <v>286</v>
      </c>
      <c r="I93" s="80">
        <v>14</v>
      </c>
      <c r="J93" s="217" t="s">
        <v>384</v>
      </c>
      <c r="K93" s="219" t="s">
        <v>476</v>
      </c>
      <c r="L93" s="80">
        <v>14</v>
      </c>
      <c r="M93" s="192">
        <v>0.013402777777777777</v>
      </c>
      <c r="N93" s="196">
        <v>0.013379629629629628</v>
      </c>
      <c r="O93" s="80">
        <v>14</v>
      </c>
      <c r="P93" s="220">
        <v>0.019444444444444445</v>
      </c>
      <c r="Q93" s="221">
        <v>0.01940972222222222</v>
      </c>
      <c r="R93" s="222">
        <v>14</v>
      </c>
      <c r="S93" s="217" t="s">
        <v>555</v>
      </c>
      <c r="T93" s="219" t="s">
        <v>462</v>
      </c>
      <c r="U93" s="80">
        <v>14</v>
      </c>
      <c r="V93" s="217" t="s">
        <v>716</v>
      </c>
      <c r="W93" s="219" t="s">
        <v>803</v>
      </c>
      <c r="X93" s="80">
        <v>14</v>
      </c>
      <c r="Y93" s="87"/>
      <c r="Z93" s="89"/>
      <c r="AA93" s="97"/>
      <c r="AB93" s="85"/>
      <c r="AC93" s="231"/>
      <c r="AD93" s="80"/>
      <c r="AE93" s="97"/>
      <c r="AF93" s="85"/>
      <c r="AG93" s="110"/>
      <c r="AH93" s="107"/>
      <c r="AI93" s="111"/>
      <c r="AJ93" s="109"/>
      <c r="AK93" s="102"/>
      <c r="AL93" s="107"/>
      <c r="AM93" s="102"/>
      <c r="AN93" s="107"/>
      <c r="AO93" s="129"/>
      <c r="AP93" s="126"/>
      <c r="AQ93" s="130"/>
      <c r="AR93" s="127"/>
      <c r="AS93" s="254"/>
      <c r="AT93" s="256"/>
      <c r="AU93" s="254"/>
      <c r="AV93" s="255"/>
      <c r="AW93" s="130"/>
      <c r="AX93" s="126"/>
      <c r="AY93" s="130"/>
      <c r="AZ93" s="127"/>
      <c r="BA93" s="254"/>
      <c r="BB93" s="255"/>
      <c r="BC93" s="254"/>
      <c r="BD93" s="255"/>
      <c r="BE93" s="130"/>
      <c r="BF93" s="126"/>
      <c r="BG93" s="100"/>
      <c r="BH93" s="91"/>
      <c r="BI93" s="254"/>
      <c r="BJ93" s="276"/>
      <c r="BK93" s="254"/>
      <c r="BL93" s="276"/>
      <c r="BM93" s="132"/>
      <c r="BN93" s="91"/>
      <c r="BO93" s="132"/>
      <c r="BP93" s="91"/>
      <c r="BQ93" s="254"/>
      <c r="BR93" s="276"/>
      <c r="BS93" s="254"/>
      <c r="BT93" s="276"/>
      <c r="BU93" s="254"/>
      <c r="BV93" s="276"/>
      <c r="BW93" s="254"/>
      <c r="BX93" s="276"/>
      <c r="BY93" s="254"/>
      <c r="BZ93" s="276"/>
      <c r="CA93" s="254"/>
      <c r="CB93" s="276"/>
      <c r="CC93" s="254"/>
      <c r="CD93" s="276"/>
      <c r="CE93" s="254"/>
      <c r="CF93" s="276"/>
    </row>
    <row r="94" spans="1:84" ht="12.75" customHeight="1">
      <c r="A94" s="199">
        <v>0.01601851851851852</v>
      </c>
      <c r="B94" s="196">
        <v>0.015983796296296295</v>
      </c>
      <c r="C94" s="80">
        <v>13</v>
      </c>
      <c r="D94" s="221">
        <v>0.014247685185185184</v>
      </c>
      <c r="E94" s="221">
        <v>0.014224537037037037</v>
      </c>
      <c r="F94" s="222">
        <v>13</v>
      </c>
      <c r="G94" s="217" t="s">
        <v>187</v>
      </c>
      <c r="H94" s="219" t="s">
        <v>287</v>
      </c>
      <c r="I94" s="80">
        <v>13</v>
      </c>
      <c r="J94" s="217" t="s">
        <v>385</v>
      </c>
      <c r="K94" s="219" t="s">
        <v>477</v>
      </c>
      <c r="L94" s="80">
        <v>13</v>
      </c>
      <c r="M94" s="192">
        <v>0.0134375</v>
      </c>
      <c r="N94" s="196">
        <v>0.013414351851851851</v>
      </c>
      <c r="O94" s="80">
        <v>13</v>
      </c>
      <c r="P94" s="220">
        <v>0.019490740740740743</v>
      </c>
      <c r="Q94" s="221">
        <v>0.01945601851851852</v>
      </c>
      <c r="R94" s="222">
        <v>13</v>
      </c>
      <c r="S94" s="217" t="s">
        <v>556</v>
      </c>
      <c r="T94" s="219" t="s">
        <v>631</v>
      </c>
      <c r="U94" s="80">
        <v>13</v>
      </c>
      <c r="V94" s="217" t="s">
        <v>717</v>
      </c>
      <c r="W94" s="219" t="s">
        <v>804</v>
      </c>
      <c r="X94" s="80">
        <v>13</v>
      </c>
      <c r="Y94" s="87"/>
      <c r="Z94" s="89"/>
      <c r="AA94" s="97"/>
      <c r="AB94" s="85"/>
      <c r="AC94" s="231"/>
      <c r="AD94" s="80"/>
      <c r="AE94" s="97"/>
      <c r="AF94" s="85"/>
      <c r="AG94" s="110"/>
      <c r="AH94" s="107"/>
      <c r="AI94" s="111"/>
      <c r="AJ94" s="109"/>
      <c r="AK94" s="102"/>
      <c r="AL94" s="107"/>
      <c r="AM94" s="102"/>
      <c r="AN94" s="107"/>
      <c r="AO94" s="129"/>
      <c r="AP94" s="126"/>
      <c r="AQ94" s="130"/>
      <c r="AR94" s="127"/>
      <c r="AS94" s="254"/>
      <c r="AT94" s="256"/>
      <c r="AU94" s="254"/>
      <c r="AV94" s="255"/>
      <c r="AW94" s="130"/>
      <c r="AX94" s="126"/>
      <c r="AY94" s="130"/>
      <c r="AZ94" s="127"/>
      <c r="BA94" s="254"/>
      <c r="BB94" s="255"/>
      <c r="BC94" s="254"/>
      <c r="BD94" s="255"/>
      <c r="BE94" s="130"/>
      <c r="BF94" s="126"/>
      <c r="BG94" s="100"/>
      <c r="BH94" s="91"/>
      <c r="BI94" s="254"/>
      <c r="BJ94" s="276"/>
      <c r="BK94" s="254"/>
      <c r="BL94" s="276"/>
      <c r="BM94" s="132"/>
      <c r="BN94" s="91"/>
      <c r="BO94" s="132"/>
      <c r="BP94" s="91"/>
      <c r="BQ94" s="254"/>
      <c r="BR94" s="276"/>
      <c r="BS94" s="254"/>
      <c r="BT94" s="276"/>
      <c r="BU94" s="254"/>
      <c r="BV94" s="276"/>
      <c r="BW94" s="254"/>
      <c r="BX94" s="276"/>
      <c r="BY94" s="254"/>
      <c r="BZ94" s="276"/>
      <c r="CA94" s="254"/>
      <c r="CB94" s="276"/>
      <c r="CC94" s="254"/>
      <c r="CD94" s="276"/>
      <c r="CE94" s="254"/>
      <c r="CF94" s="276"/>
    </row>
    <row r="95" spans="1:84" ht="12.75" customHeight="1">
      <c r="A95" s="199">
        <v>0.016064814814814813</v>
      </c>
      <c r="B95" s="196">
        <v>0.016030092592592592</v>
      </c>
      <c r="C95" s="80">
        <v>12</v>
      </c>
      <c r="D95" s="221">
        <v>0.014282407407407409</v>
      </c>
      <c r="E95" s="221">
        <v>0.014259259259259261</v>
      </c>
      <c r="F95" s="222">
        <v>12</v>
      </c>
      <c r="G95" s="217" t="s">
        <v>188</v>
      </c>
      <c r="H95" s="219" t="s">
        <v>288</v>
      </c>
      <c r="I95" s="80">
        <v>12</v>
      </c>
      <c r="J95" s="217" t="s">
        <v>386</v>
      </c>
      <c r="K95" s="219" t="s">
        <v>478</v>
      </c>
      <c r="L95" s="80">
        <v>12</v>
      </c>
      <c r="M95" s="192">
        <v>0.01347222222222222</v>
      </c>
      <c r="N95" s="196">
        <v>0.013449074074074073</v>
      </c>
      <c r="O95" s="80">
        <v>12</v>
      </c>
      <c r="P95" s="220">
        <v>0.019537037037037037</v>
      </c>
      <c r="Q95" s="221">
        <v>0.019502314814814816</v>
      </c>
      <c r="R95" s="222">
        <v>12</v>
      </c>
      <c r="S95" s="217" t="s">
        <v>557</v>
      </c>
      <c r="T95" s="219" t="s">
        <v>632</v>
      </c>
      <c r="U95" s="80">
        <v>12</v>
      </c>
      <c r="V95" s="217" t="s">
        <v>718</v>
      </c>
      <c r="W95" s="219" t="s">
        <v>805</v>
      </c>
      <c r="X95" s="80">
        <v>12</v>
      </c>
      <c r="Y95" s="87"/>
      <c r="Z95" s="89"/>
      <c r="AA95" s="97"/>
      <c r="AB95" s="85"/>
      <c r="AC95" s="231"/>
      <c r="AD95" s="80"/>
      <c r="AE95" s="97"/>
      <c r="AF95" s="85"/>
      <c r="AG95" s="110"/>
      <c r="AH95" s="107"/>
      <c r="AI95" s="111"/>
      <c r="AJ95" s="109"/>
      <c r="AK95" s="102"/>
      <c r="AL95" s="107"/>
      <c r="AM95" s="102"/>
      <c r="AN95" s="107"/>
      <c r="AO95" s="129"/>
      <c r="AP95" s="126"/>
      <c r="AQ95" s="130"/>
      <c r="AR95" s="127"/>
      <c r="AS95" s="254"/>
      <c r="AT95" s="256"/>
      <c r="AU95" s="254"/>
      <c r="AV95" s="255"/>
      <c r="AW95" s="130"/>
      <c r="AX95" s="126"/>
      <c r="AY95" s="130"/>
      <c r="AZ95" s="127"/>
      <c r="BA95" s="254"/>
      <c r="BB95" s="255"/>
      <c r="BC95" s="254"/>
      <c r="BD95" s="255"/>
      <c r="BE95" s="130"/>
      <c r="BF95" s="126"/>
      <c r="BG95" s="100"/>
      <c r="BH95" s="91"/>
      <c r="BI95" s="254"/>
      <c r="BJ95" s="276"/>
      <c r="BK95" s="254"/>
      <c r="BL95" s="276"/>
      <c r="BM95" s="132"/>
      <c r="BN95" s="91"/>
      <c r="BO95" s="132"/>
      <c r="BP95" s="91"/>
      <c r="BQ95" s="254"/>
      <c r="BR95" s="276"/>
      <c r="BS95" s="254"/>
      <c r="BT95" s="276"/>
      <c r="BU95" s="254"/>
      <c r="BV95" s="276"/>
      <c r="BW95" s="254"/>
      <c r="BX95" s="276"/>
      <c r="BY95" s="254"/>
      <c r="BZ95" s="276"/>
      <c r="CA95" s="254"/>
      <c r="CB95" s="276"/>
      <c r="CC95" s="254"/>
      <c r="CD95" s="276"/>
      <c r="CE95" s="254"/>
      <c r="CF95" s="276"/>
    </row>
    <row r="96" spans="1:84" ht="12.75" customHeight="1">
      <c r="A96" s="199">
        <v>0.01611111111111111</v>
      </c>
      <c r="B96" s="196">
        <v>0.016076388888888887</v>
      </c>
      <c r="C96" s="80">
        <v>11</v>
      </c>
      <c r="D96" s="221">
        <v>0.014317129629629631</v>
      </c>
      <c r="E96" s="221">
        <v>0.014293981481481482</v>
      </c>
      <c r="F96" s="222">
        <v>11</v>
      </c>
      <c r="G96" s="217" t="s">
        <v>189</v>
      </c>
      <c r="H96" s="219" t="s">
        <v>289</v>
      </c>
      <c r="I96" s="80">
        <v>11</v>
      </c>
      <c r="J96" s="217" t="s">
        <v>387</v>
      </c>
      <c r="K96" s="219" t="s">
        <v>479</v>
      </c>
      <c r="L96" s="80">
        <v>11</v>
      </c>
      <c r="M96" s="192">
        <v>0.013506944444444445</v>
      </c>
      <c r="N96" s="196">
        <v>0.013483796296296298</v>
      </c>
      <c r="O96" s="80">
        <v>11</v>
      </c>
      <c r="P96" s="220">
        <v>0.01958333333333333</v>
      </c>
      <c r="Q96" s="221">
        <v>0.01954861111111111</v>
      </c>
      <c r="R96" s="222">
        <v>11</v>
      </c>
      <c r="S96" s="217" t="s">
        <v>558</v>
      </c>
      <c r="T96" s="219" t="s">
        <v>633</v>
      </c>
      <c r="U96" s="80">
        <v>11</v>
      </c>
      <c r="V96" s="217" t="s">
        <v>719</v>
      </c>
      <c r="W96" s="219" t="s">
        <v>806</v>
      </c>
      <c r="X96" s="80">
        <v>11</v>
      </c>
      <c r="Y96" s="87"/>
      <c r="Z96" s="89"/>
      <c r="AA96" s="97"/>
      <c r="AB96" s="85"/>
      <c r="AC96" s="231"/>
      <c r="AD96" s="80"/>
      <c r="AE96" s="97"/>
      <c r="AF96" s="85"/>
      <c r="AG96" s="110"/>
      <c r="AH96" s="107"/>
      <c r="AI96" s="111"/>
      <c r="AJ96" s="109"/>
      <c r="AK96" s="102"/>
      <c r="AL96" s="107"/>
      <c r="AM96" s="102"/>
      <c r="AN96" s="107"/>
      <c r="AO96" s="129"/>
      <c r="AP96" s="126"/>
      <c r="AQ96" s="130"/>
      <c r="AR96" s="127"/>
      <c r="AS96" s="254"/>
      <c r="AT96" s="256"/>
      <c r="AU96" s="254"/>
      <c r="AV96" s="255"/>
      <c r="AW96" s="130"/>
      <c r="AX96" s="126"/>
      <c r="AY96" s="130"/>
      <c r="AZ96" s="127"/>
      <c r="BA96" s="254"/>
      <c r="BB96" s="255"/>
      <c r="BC96" s="254"/>
      <c r="BD96" s="255"/>
      <c r="BE96" s="130"/>
      <c r="BF96" s="126"/>
      <c r="BG96" s="100"/>
      <c r="BH96" s="91"/>
      <c r="BI96" s="254"/>
      <c r="BJ96" s="276"/>
      <c r="BK96" s="254"/>
      <c r="BL96" s="276"/>
      <c r="BM96" s="132"/>
      <c r="BN96" s="91"/>
      <c r="BO96" s="132"/>
      <c r="BP96" s="91"/>
      <c r="BQ96" s="254"/>
      <c r="BR96" s="276"/>
      <c r="BS96" s="254"/>
      <c r="BT96" s="276"/>
      <c r="BU96" s="254"/>
      <c r="BV96" s="276"/>
      <c r="BW96" s="254"/>
      <c r="BX96" s="276"/>
      <c r="BY96" s="254"/>
      <c r="BZ96" s="276"/>
      <c r="CA96" s="254"/>
      <c r="CB96" s="276"/>
      <c r="CC96" s="254"/>
      <c r="CD96" s="276"/>
      <c r="CE96" s="254"/>
      <c r="CF96" s="276"/>
    </row>
    <row r="97" spans="1:84" ht="12.75" customHeight="1">
      <c r="A97" s="199">
        <v>0.01615740740740741</v>
      </c>
      <c r="B97" s="196">
        <v>0.016122685185185184</v>
      </c>
      <c r="C97" s="80">
        <v>10</v>
      </c>
      <c r="D97" s="221">
        <v>0.014351851851851852</v>
      </c>
      <c r="E97" s="221">
        <v>0.014328703703703703</v>
      </c>
      <c r="F97" s="222">
        <v>10</v>
      </c>
      <c r="G97" s="217" t="s">
        <v>190</v>
      </c>
      <c r="H97" s="219" t="s">
        <v>290</v>
      </c>
      <c r="I97" s="80">
        <v>10</v>
      </c>
      <c r="J97" s="217" t="s">
        <v>388</v>
      </c>
      <c r="K97" s="219" t="s">
        <v>480</v>
      </c>
      <c r="L97" s="80">
        <v>10</v>
      </c>
      <c r="M97" s="192">
        <v>0.013541666666666667</v>
      </c>
      <c r="N97" s="196">
        <v>0.013518518518518518</v>
      </c>
      <c r="O97" s="80">
        <v>10</v>
      </c>
      <c r="P97" s="220">
        <v>0.01962962962962963</v>
      </c>
      <c r="Q97" s="221">
        <v>0.019594907407407405</v>
      </c>
      <c r="R97" s="222">
        <v>10</v>
      </c>
      <c r="S97" s="217" t="s">
        <v>371</v>
      </c>
      <c r="T97" s="219" t="s">
        <v>634</v>
      </c>
      <c r="U97" s="80">
        <v>10</v>
      </c>
      <c r="V97" s="217" t="s">
        <v>720</v>
      </c>
      <c r="W97" s="219" t="s">
        <v>807</v>
      </c>
      <c r="X97" s="80">
        <v>10</v>
      </c>
      <c r="Y97" s="87"/>
      <c r="Z97" s="89"/>
      <c r="AA97" s="97"/>
      <c r="AB97" s="85"/>
      <c r="AC97" s="231"/>
      <c r="AD97" s="80"/>
      <c r="AE97" s="97"/>
      <c r="AF97" s="85"/>
      <c r="AG97" s="110"/>
      <c r="AH97" s="107"/>
      <c r="AI97" s="111"/>
      <c r="AJ97" s="109"/>
      <c r="AK97" s="102"/>
      <c r="AL97" s="107"/>
      <c r="AM97" s="102"/>
      <c r="AN97" s="107"/>
      <c r="AO97" s="129"/>
      <c r="AP97" s="126"/>
      <c r="AQ97" s="130"/>
      <c r="AR97" s="127"/>
      <c r="AS97" s="254"/>
      <c r="AT97" s="256"/>
      <c r="AU97" s="254"/>
      <c r="AV97" s="255"/>
      <c r="AW97" s="130"/>
      <c r="AX97" s="126"/>
      <c r="AY97" s="130"/>
      <c r="AZ97" s="127"/>
      <c r="BA97" s="254"/>
      <c r="BB97" s="255"/>
      <c r="BC97" s="254"/>
      <c r="BD97" s="255"/>
      <c r="BE97" s="130"/>
      <c r="BF97" s="126"/>
      <c r="BG97" s="100"/>
      <c r="BH97" s="91"/>
      <c r="BI97" s="254"/>
      <c r="BJ97" s="276"/>
      <c r="BK97" s="254"/>
      <c r="BL97" s="276"/>
      <c r="BM97" s="132"/>
      <c r="BN97" s="91"/>
      <c r="BO97" s="132"/>
      <c r="BP97" s="91"/>
      <c r="BQ97" s="254"/>
      <c r="BR97" s="276"/>
      <c r="BS97" s="254"/>
      <c r="BT97" s="276"/>
      <c r="BU97" s="254"/>
      <c r="BV97" s="276"/>
      <c r="BW97" s="254"/>
      <c r="BX97" s="276"/>
      <c r="BY97" s="254"/>
      <c r="BZ97" s="276"/>
      <c r="CA97" s="254"/>
      <c r="CB97" s="276"/>
      <c r="CC97" s="254"/>
      <c r="CD97" s="276"/>
      <c r="CE97" s="254"/>
      <c r="CF97" s="276"/>
    </row>
    <row r="98" spans="1:84" ht="12.75" customHeight="1">
      <c r="A98" s="199">
        <v>0.016203703703703703</v>
      </c>
      <c r="B98" s="196">
        <v>0.016168981481481482</v>
      </c>
      <c r="C98" s="80">
        <v>9</v>
      </c>
      <c r="D98" s="221">
        <v>0.014398148148148148</v>
      </c>
      <c r="E98" s="221">
        <v>0.014363425925925925</v>
      </c>
      <c r="F98" s="222">
        <v>9</v>
      </c>
      <c r="G98" s="217" t="s">
        <v>191</v>
      </c>
      <c r="H98" s="219" t="s">
        <v>291</v>
      </c>
      <c r="I98" s="80">
        <v>9</v>
      </c>
      <c r="J98" s="217" t="s">
        <v>389</v>
      </c>
      <c r="K98" s="219" t="s">
        <v>481</v>
      </c>
      <c r="L98" s="80">
        <v>9</v>
      </c>
      <c r="M98" s="192">
        <v>0.013587962962962963</v>
      </c>
      <c r="N98" s="196">
        <v>0.01355324074074074</v>
      </c>
      <c r="O98" s="80">
        <v>9</v>
      </c>
      <c r="P98" s="220">
        <v>0.019675925925925927</v>
      </c>
      <c r="Q98" s="221">
        <v>0.019641203703703706</v>
      </c>
      <c r="R98" s="222">
        <v>9</v>
      </c>
      <c r="S98" s="217" t="s">
        <v>559</v>
      </c>
      <c r="T98" s="219" t="s">
        <v>464</v>
      </c>
      <c r="U98" s="80">
        <v>9</v>
      </c>
      <c r="V98" s="217" t="s">
        <v>721</v>
      </c>
      <c r="W98" s="219" t="s">
        <v>808</v>
      </c>
      <c r="X98" s="80">
        <v>9</v>
      </c>
      <c r="Y98" s="87"/>
      <c r="Z98" s="89"/>
      <c r="AA98" s="97"/>
      <c r="AB98" s="85"/>
      <c r="AC98" s="231"/>
      <c r="AD98" s="80"/>
      <c r="AE98" s="97"/>
      <c r="AF98" s="85"/>
      <c r="AG98" s="110"/>
      <c r="AH98" s="107"/>
      <c r="AI98" s="111"/>
      <c r="AJ98" s="109"/>
      <c r="AK98" s="102"/>
      <c r="AL98" s="107"/>
      <c r="AM98" s="102"/>
      <c r="AN98" s="107"/>
      <c r="AO98" s="129"/>
      <c r="AP98" s="126"/>
      <c r="AQ98" s="130"/>
      <c r="AR98" s="127"/>
      <c r="AS98" s="254"/>
      <c r="AT98" s="256"/>
      <c r="AU98" s="254"/>
      <c r="AV98" s="255"/>
      <c r="AW98" s="130"/>
      <c r="AX98" s="126"/>
      <c r="AY98" s="130"/>
      <c r="AZ98" s="127"/>
      <c r="BA98" s="254"/>
      <c r="BB98" s="255"/>
      <c r="BC98" s="254"/>
      <c r="BD98" s="255"/>
      <c r="BE98" s="130"/>
      <c r="BF98" s="126"/>
      <c r="BG98" s="100"/>
      <c r="BH98" s="91"/>
      <c r="BI98" s="254"/>
      <c r="BJ98" s="276"/>
      <c r="BK98" s="254"/>
      <c r="BL98" s="276"/>
      <c r="BM98" s="132"/>
      <c r="BN98" s="91"/>
      <c r="BO98" s="132"/>
      <c r="BP98" s="91"/>
      <c r="BQ98" s="254"/>
      <c r="BR98" s="276"/>
      <c r="BS98" s="254"/>
      <c r="BT98" s="276"/>
      <c r="BU98" s="254"/>
      <c r="BV98" s="276"/>
      <c r="BW98" s="254"/>
      <c r="BX98" s="276"/>
      <c r="BY98" s="254"/>
      <c r="BZ98" s="276"/>
      <c r="CA98" s="254"/>
      <c r="CB98" s="276"/>
      <c r="CC98" s="254"/>
      <c r="CD98" s="276"/>
      <c r="CE98" s="254"/>
      <c r="CF98" s="276"/>
    </row>
    <row r="99" spans="1:84" ht="12.75" customHeight="1">
      <c r="A99" s="199">
        <v>0.01625</v>
      </c>
      <c r="B99" s="196">
        <v>0.01621527777777778</v>
      </c>
      <c r="C99" s="80">
        <v>8</v>
      </c>
      <c r="D99" s="221">
        <v>0.014444444444444446</v>
      </c>
      <c r="E99" s="221">
        <v>0.014409722222222221</v>
      </c>
      <c r="F99" s="222">
        <v>8</v>
      </c>
      <c r="G99" s="217" t="s">
        <v>192</v>
      </c>
      <c r="H99" s="219" t="s">
        <v>292</v>
      </c>
      <c r="I99" s="80">
        <v>8</v>
      </c>
      <c r="J99" s="217" t="s">
        <v>390</v>
      </c>
      <c r="K99" s="219" t="s">
        <v>482</v>
      </c>
      <c r="L99" s="80">
        <v>8</v>
      </c>
      <c r="M99" s="192">
        <v>0.013634259259259257</v>
      </c>
      <c r="N99" s="196">
        <v>0.013599537037037037</v>
      </c>
      <c r="O99" s="80">
        <v>8</v>
      </c>
      <c r="P99" s="220">
        <v>0.01972222222222222</v>
      </c>
      <c r="Q99" s="221">
        <v>0.0196875</v>
      </c>
      <c r="R99" s="222">
        <v>8</v>
      </c>
      <c r="S99" s="217" t="s">
        <v>560</v>
      </c>
      <c r="T99" s="219" t="s">
        <v>635</v>
      </c>
      <c r="U99" s="80">
        <v>8</v>
      </c>
      <c r="V99" s="217" t="s">
        <v>722</v>
      </c>
      <c r="W99" s="219" t="s">
        <v>809</v>
      </c>
      <c r="X99" s="80">
        <v>8</v>
      </c>
      <c r="Y99" s="87"/>
      <c r="Z99" s="89"/>
      <c r="AA99" s="97"/>
      <c r="AB99" s="85"/>
      <c r="AC99" s="231"/>
      <c r="AD99" s="80"/>
      <c r="AE99" s="97"/>
      <c r="AF99" s="85"/>
      <c r="AG99" s="110"/>
      <c r="AH99" s="107"/>
      <c r="AI99" s="111"/>
      <c r="AJ99" s="109"/>
      <c r="AK99" s="102"/>
      <c r="AL99" s="107"/>
      <c r="AM99" s="102"/>
      <c r="AN99" s="107"/>
      <c r="AO99" s="129"/>
      <c r="AP99" s="126"/>
      <c r="AQ99" s="130"/>
      <c r="AR99" s="127"/>
      <c r="AS99" s="254"/>
      <c r="AT99" s="256"/>
      <c r="AU99" s="254"/>
      <c r="AV99" s="255"/>
      <c r="AW99" s="130"/>
      <c r="AX99" s="126"/>
      <c r="AY99" s="130"/>
      <c r="AZ99" s="127"/>
      <c r="BA99" s="254"/>
      <c r="BB99" s="255"/>
      <c r="BC99" s="254"/>
      <c r="BD99" s="255"/>
      <c r="BE99" s="130"/>
      <c r="BF99" s="126"/>
      <c r="BG99" s="100"/>
      <c r="BH99" s="91"/>
      <c r="BI99" s="254"/>
      <c r="BJ99" s="276"/>
      <c r="BK99" s="254"/>
      <c r="BL99" s="276"/>
      <c r="BM99" s="132"/>
      <c r="BN99" s="91"/>
      <c r="BO99" s="132"/>
      <c r="BP99" s="91"/>
      <c r="BQ99" s="254"/>
      <c r="BR99" s="276"/>
      <c r="BS99" s="254"/>
      <c r="BT99" s="276"/>
      <c r="BU99" s="254"/>
      <c r="BV99" s="276"/>
      <c r="BW99" s="254"/>
      <c r="BX99" s="276"/>
      <c r="BY99" s="254"/>
      <c r="BZ99" s="276"/>
      <c r="CA99" s="254"/>
      <c r="CB99" s="276"/>
      <c r="CC99" s="254"/>
      <c r="CD99" s="276"/>
      <c r="CE99" s="254"/>
      <c r="CF99" s="276"/>
    </row>
    <row r="100" spans="1:84" ht="12.75" customHeight="1">
      <c r="A100" s="199">
        <v>0.016296296296296295</v>
      </c>
      <c r="B100" s="196">
        <v>0.016261574074074074</v>
      </c>
      <c r="C100" s="80">
        <v>7</v>
      </c>
      <c r="D100" s="221">
        <v>0.014490740740740742</v>
      </c>
      <c r="E100" s="221">
        <v>0.014456018518518519</v>
      </c>
      <c r="F100" s="222">
        <v>7</v>
      </c>
      <c r="G100" s="217" t="s">
        <v>193</v>
      </c>
      <c r="H100" s="219" t="s">
        <v>293</v>
      </c>
      <c r="I100" s="80">
        <v>7</v>
      </c>
      <c r="J100" s="217" t="s">
        <v>391</v>
      </c>
      <c r="K100" s="219" t="s">
        <v>483</v>
      </c>
      <c r="L100" s="80">
        <v>7</v>
      </c>
      <c r="M100" s="192">
        <v>0.013680555555555555</v>
      </c>
      <c r="N100" s="196">
        <v>0.013645833333333331</v>
      </c>
      <c r="O100" s="80">
        <v>7</v>
      </c>
      <c r="P100" s="220">
        <v>0.019768518518518515</v>
      </c>
      <c r="Q100" s="221">
        <v>0.019733796296296298</v>
      </c>
      <c r="R100" s="222">
        <v>7</v>
      </c>
      <c r="S100" s="217" t="s">
        <v>561</v>
      </c>
      <c r="T100" s="219" t="s">
        <v>636</v>
      </c>
      <c r="U100" s="80">
        <v>7</v>
      </c>
      <c r="V100" s="217" t="s">
        <v>723</v>
      </c>
      <c r="W100" s="219" t="s">
        <v>810</v>
      </c>
      <c r="X100" s="80">
        <v>7</v>
      </c>
      <c r="Y100" s="87"/>
      <c r="Z100" s="89"/>
      <c r="AA100" s="97"/>
      <c r="AB100" s="85"/>
      <c r="AC100" s="231"/>
      <c r="AD100" s="80"/>
      <c r="AE100" s="97"/>
      <c r="AF100" s="85"/>
      <c r="AG100" s="110"/>
      <c r="AH100" s="107"/>
      <c r="AI100" s="111"/>
      <c r="AJ100" s="109"/>
      <c r="AK100" s="102"/>
      <c r="AL100" s="107"/>
      <c r="AM100" s="102"/>
      <c r="AN100" s="107"/>
      <c r="AO100" s="129"/>
      <c r="AP100" s="126"/>
      <c r="AQ100" s="130"/>
      <c r="AR100" s="127"/>
      <c r="AS100" s="254"/>
      <c r="AT100" s="256"/>
      <c r="AU100" s="254"/>
      <c r="AV100" s="255"/>
      <c r="AW100" s="130"/>
      <c r="AX100" s="126"/>
      <c r="AY100" s="130"/>
      <c r="AZ100" s="127"/>
      <c r="BA100" s="254"/>
      <c r="BB100" s="255"/>
      <c r="BC100" s="254"/>
      <c r="BD100" s="255"/>
      <c r="BE100" s="130"/>
      <c r="BF100" s="126"/>
      <c r="BG100" s="100"/>
      <c r="BH100" s="91"/>
      <c r="BI100" s="254"/>
      <c r="BJ100" s="276"/>
      <c r="BK100" s="254"/>
      <c r="BL100" s="276"/>
      <c r="BM100" s="132"/>
      <c r="BN100" s="91"/>
      <c r="BO100" s="132"/>
      <c r="BP100" s="91"/>
      <c r="BQ100" s="254"/>
      <c r="BR100" s="276"/>
      <c r="BS100" s="254"/>
      <c r="BT100" s="276"/>
      <c r="BU100" s="254"/>
      <c r="BV100" s="276"/>
      <c r="BW100" s="254"/>
      <c r="BX100" s="276"/>
      <c r="BY100" s="254"/>
      <c r="BZ100" s="276"/>
      <c r="CA100" s="254"/>
      <c r="CB100" s="276"/>
      <c r="CC100" s="254"/>
      <c r="CD100" s="276"/>
      <c r="CE100" s="254"/>
      <c r="CF100" s="276"/>
    </row>
    <row r="101" spans="1:84" ht="12.75" customHeight="1">
      <c r="A101" s="199">
        <v>0.016342592592592593</v>
      </c>
      <c r="B101" s="196">
        <v>0.016307870370370372</v>
      </c>
      <c r="C101" s="80">
        <v>6</v>
      </c>
      <c r="D101" s="221">
        <v>0.014537037037037038</v>
      </c>
      <c r="E101" s="221">
        <v>0.014502314814814815</v>
      </c>
      <c r="F101" s="222">
        <v>6</v>
      </c>
      <c r="G101" s="217" t="s">
        <v>194</v>
      </c>
      <c r="H101" s="219" t="s">
        <v>294</v>
      </c>
      <c r="I101" s="80">
        <v>6</v>
      </c>
      <c r="J101" s="217" t="s">
        <v>392</v>
      </c>
      <c r="K101" s="219" t="s">
        <v>484</v>
      </c>
      <c r="L101" s="80">
        <v>6</v>
      </c>
      <c r="M101" s="192">
        <v>0.013726851851851851</v>
      </c>
      <c r="N101" s="196">
        <v>0.013692129629629629</v>
      </c>
      <c r="O101" s="80">
        <v>6</v>
      </c>
      <c r="P101" s="220">
        <v>0.019814814814814816</v>
      </c>
      <c r="Q101" s="221">
        <v>0.019780092592592592</v>
      </c>
      <c r="R101" s="222">
        <v>6</v>
      </c>
      <c r="S101" s="217" t="s">
        <v>562</v>
      </c>
      <c r="T101" s="219" t="s">
        <v>637</v>
      </c>
      <c r="U101" s="80">
        <v>6</v>
      </c>
      <c r="V101" s="217" t="s">
        <v>724</v>
      </c>
      <c r="W101" s="219" t="s">
        <v>811</v>
      </c>
      <c r="X101" s="80">
        <v>6</v>
      </c>
      <c r="Y101" s="87"/>
      <c r="Z101" s="89"/>
      <c r="AA101" s="97"/>
      <c r="AB101" s="85"/>
      <c r="AC101" s="231"/>
      <c r="AD101" s="80"/>
      <c r="AE101" s="97"/>
      <c r="AF101" s="85"/>
      <c r="AG101" s="110"/>
      <c r="AH101" s="107"/>
      <c r="AI101" s="111"/>
      <c r="AJ101" s="109"/>
      <c r="AK101" s="102"/>
      <c r="AL101" s="107"/>
      <c r="AM101" s="102"/>
      <c r="AN101" s="107"/>
      <c r="AO101" s="129"/>
      <c r="AP101" s="126"/>
      <c r="AQ101" s="130"/>
      <c r="AR101" s="127"/>
      <c r="AS101" s="254"/>
      <c r="AT101" s="256"/>
      <c r="AU101" s="254"/>
      <c r="AV101" s="255"/>
      <c r="AW101" s="130"/>
      <c r="AX101" s="126"/>
      <c r="AY101" s="130"/>
      <c r="AZ101" s="127"/>
      <c r="BA101" s="254"/>
      <c r="BB101" s="255"/>
      <c r="BC101" s="254"/>
      <c r="BD101" s="255"/>
      <c r="BE101" s="130"/>
      <c r="BF101" s="126"/>
      <c r="BG101" s="100"/>
      <c r="BH101" s="91"/>
      <c r="BI101" s="254"/>
      <c r="BJ101" s="276"/>
      <c r="BK101" s="254"/>
      <c r="BL101" s="276"/>
      <c r="BM101" s="132"/>
      <c r="BN101" s="91"/>
      <c r="BO101" s="132"/>
      <c r="BP101" s="91"/>
      <c r="BQ101" s="254"/>
      <c r="BR101" s="276"/>
      <c r="BS101" s="254"/>
      <c r="BT101" s="276"/>
      <c r="BU101" s="254"/>
      <c r="BV101" s="276"/>
      <c r="BW101" s="254"/>
      <c r="BX101" s="276"/>
      <c r="BY101" s="254"/>
      <c r="BZ101" s="276"/>
      <c r="CA101" s="254"/>
      <c r="CB101" s="276"/>
      <c r="CC101" s="254"/>
      <c r="CD101" s="276"/>
      <c r="CE101" s="254"/>
      <c r="CF101" s="276"/>
    </row>
    <row r="102" spans="1:84" ht="12.75" customHeight="1">
      <c r="A102" s="199">
        <v>0.01638888888888889</v>
      </c>
      <c r="B102" s="196">
        <v>0.016354166666666666</v>
      </c>
      <c r="C102" s="80">
        <v>5</v>
      </c>
      <c r="D102" s="221">
        <v>0.014583333333333332</v>
      </c>
      <c r="E102" s="221">
        <v>0.014548611111111111</v>
      </c>
      <c r="F102" s="222">
        <v>5</v>
      </c>
      <c r="G102" s="217" t="s">
        <v>195</v>
      </c>
      <c r="H102" s="219" t="s">
        <v>295</v>
      </c>
      <c r="I102" s="80">
        <v>5</v>
      </c>
      <c r="J102" s="217" t="s">
        <v>393</v>
      </c>
      <c r="K102" s="219" t="s">
        <v>485</v>
      </c>
      <c r="L102" s="80">
        <v>5</v>
      </c>
      <c r="M102" s="192">
        <v>0.013773148148148147</v>
      </c>
      <c r="N102" s="196">
        <v>0.013738425925925926</v>
      </c>
      <c r="O102" s="80">
        <v>5</v>
      </c>
      <c r="P102" s="220">
        <v>0.01986111111111111</v>
      </c>
      <c r="Q102" s="221">
        <v>0.01982638888888889</v>
      </c>
      <c r="R102" s="222">
        <v>5</v>
      </c>
      <c r="S102" s="217" t="s">
        <v>373</v>
      </c>
      <c r="T102" s="219" t="s">
        <v>638</v>
      </c>
      <c r="U102" s="80">
        <v>5</v>
      </c>
      <c r="V102" s="217" t="s">
        <v>725</v>
      </c>
      <c r="W102" s="219" t="s">
        <v>812</v>
      </c>
      <c r="X102" s="80">
        <v>5</v>
      </c>
      <c r="Y102" s="87"/>
      <c r="Z102" s="89"/>
      <c r="AA102" s="97"/>
      <c r="AB102" s="83"/>
      <c r="AC102" s="231"/>
      <c r="AD102" s="80"/>
      <c r="AE102" s="97"/>
      <c r="AF102" s="85"/>
      <c r="AG102" s="110"/>
      <c r="AH102" s="107"/>
      <c r="AI102" s="111"/>
      <c r="AJ102" s="68"/>
      <c r="AK102" s="102"/>
      <c r="AL102" s="107"/>
      <c r="AM102" s="102"/>
      <c r="AN102" s="107"/>
      <c r="AO102" s="129"/>
      <c r="AP102" s="126"/>
      <c r="AQ102" s="130"/>
      <c r="AR102" s="83"/>
      <c r="AS102" s="254"/>
      <c r="AT102" s="256"/>
      <c r="AU102" s="254"/>
      <c r="AV102" s="255"/>
      <c r="AW102" s="130"/>
      <c r="AX102" s="126"/>
      <c r="AY102" s="130"/>
      <c r="AZ102" s="127"/>
      <c r="BA102" s="254"/>
      <c r="BB102" s="255"/>
      <c r="BC102" s="254"/>
      <c r="BD102" s="255"/>
      <c r="BE102" s="130"/>
      <c r="BF102" s="126"/>
      <c r="BG102" s="100"/>
      <c r="BH102" s="91"/>
      <c r="BI102" s="254"/>
      <c r="BJ102" s="276"/>
      <c r="BK102" s="254"/>
      <c r="BL102" s="276"/>
      <c r="BM102" s="132"/>
      <c r="BN102" s="91"/>
      <c r="BO102" s="132"/>
      <c r="BP102" s="127"/>
      <c r="BQ102" s="254"/>
      <c r="BR102" s="276"/>
      <c r="BS102" s="254"/>
      <c r="BT102" s="276"/>
      <c r="BU102" s="254"/>
      <c r="BV102" s="276"/>
      <c r="BW102" s="254"/>
      <c r="BX102" s="276"/>
      <c r="BY102" s="254"/>
      <c r="BZ102" s="276"/>
      <c r="CA102" s="254"/>
      <c r="CB102" s="276"/>
      <c r="CC102" s="254"/>
      <c r="CD102" s="276"/>
      <c r="CE102" s="254"/>
      <c r="CF102" s="276"/>
    </row>
    <row r="103" spans="1:84" ht="12.75" customHeight="1">
      <c r="A103" s="199">
        <v>0.016435185185185188</v>
      </c>
      <c r="B103" s="196">
        <v>0.016400462962962964</v>
      </c>
      <c r="C103" s="80">
        <v>4</v>
      </c>
      <c r="D103" s="221">
        <v>0.01462962962962963</v>
      </c>
      <c r="E103" s="221">
        <v>0.014594907407407405</v>
      </c>
      <c r="F103" s="222">
        <v>4</v>
      </c>
      <c r="G103" s="217" t="s">
        <v>196</v>
      </c>
      <c r="H103" s="219" t="s">
        <v>296</v>
      </c>
      <c r="I103" s="80">
        <v>4</v>
      </c>
      <c r="J103" s="217" t="s">
        <v>394</v>
      </c>
      <c r="K103" s="219" t="s">
        <v>486</v>
      </c>
      <c r="L103" s="80">
        <v>4</v>
      </c>
      <c r="M103" s="192">
        <v>0.013819444444444445</v>
      </c>
      <c r="N103" s="196">
        <v>0.013784722222222224</v>
      </c>
      <c r="O103" s="80">
        <v>4</v>
      </c>
      <c r="P103" s="220">
        <v>0.01990740740740741</v>
      </c>
      <c r="Q103" s="221">
        <v>0.019872685185185184</v>
      </c>
      <c r="R103" s="222">
        <v>4</v>
      </c>
      <c r="S103" s="217" t="s">
        <v>375</v>
      </c>
      <c r="T103" s="219" t="s">
        <v>466</v>
      </c>
      <c r="U103" s="80">
        <v>4</v>
      </c>
      <c r="V103" s="217" t="s">
        <v>726</v>
      </c>
      <c r="W103" s="219" t="s">
        <v>813</v>
      </c>
      <c r="X103" s="80">
        <v>4</v>
      </c>
      <c r="Y103" s="87"/>
      <c r="Z103" s="89"/>
      <c r="AA103" s="97"/>
      <c r="AB103" s="85"/>
      <c r="AC103" s="231"/>
      <c r="AD103" s="80"/>
      <c r="AE103" s="97"/>
      <c r="AF103" s="85"/>
      <c r="AG103" s="110"/>
      <c r="AH103" s="107"/>
      <c r="AI103" s="111"/>
      <c r="AJ103" s="109"/>
      <c r="AK103" s="102"/>
      <c r="AL103" s="107"/>
      <c r="AM103" s="102"/>
      <c r="AN103" s="107"/>
      <c r="AO103" s="129"/>
      <c r="AP103" s="126"/>
      <c r="AQ103" s="130"/>
      <c r="AR103" s="127"/>
      <c r="AS103" s="254"/>
      <c r="AT103" s="256"/>
      <c r="AU103" s="254"/>
      <c r="AV103" s="255"/>
      <c r="AW103" s="130"/>
      <c r="AX103" s="126"/>
      <c r="AY103" s="130"/>
      <c r="AZ103" s="83"/>
      <c r="BA103" s="254"/>
      <c r="BB103" s="255"/>
      <c r="BC103" s="254"/>
      <c r="BD103" s="255"/>
      <c r="BE103" s="130"/>
      <c r="BF103" s="126"/>
      <c r="BG103" s="100"/>
      <c r="BH103" s="91"/>
      <c r="BI103" s="254"/>
      <c r="BJ103" s="276"/>
      <c r="BK103" s="254"/>
      <c r="BL103" s="276"/>
      <c r="BM103" s="132"/>
      <c r="BN103" s="126"/>
      <c r="BO103" s="132"/>
      <c r="BP103" s="83"/>
      <c r="BQ103" s="254"/>
      <c r="BR103" s="276"/>
      <c r="BS103" s="254"/>
      <c r="BT103" s="276"/>
      <c r="BU103" s="254"/>
      <c r="BV103" s="276"/>
      <c r="BW103" s="254"/>
      <c r="BX103" s="276"/>
      <c r="BY103" s="254"/>
      <c r="BZ103" s="276"/>
      <c r="CA103" s="254"/>
      <c r="CB103" s="276"/>
      <c r="CC103" s="254"/>
      <c r="CD103" s="276"/>
      <c r="CE103" s="254"/>
      <c r="CF103" s="276"/>
    </row>
    <row r="104" spans="1:84" ht="12.75" customHeight="1">
      <c r="A104" s="199">
        <v>0.016481481481481482</v>
      </c>
      <c r="B104" s="196">
        <v>0.01644675925925926</v>
      </c>
      <c r="C104" s="80">
        <v>3</v>
      </c>
      <c r="D104" s="221">
        <v>0.014675925925925926</v>
      </c>
      <c r="E104" s="221">
        <v>0.014641203703703703</v>
      </c>
      <c r="F104" s="222">
        <v>3</v>
      </c>
      <c r="G104" s="217" t="s">
        <v>197</v>
      </c>
      <c r="H104" s="219" t="s">
        <v>297</v>
      </c>
      <c r="I104" s="80">
        <v>3</v>
      </c>
      <c r="J104" s="217" t="s">
        <v>395</v>
      </c>
      <c r="K104" s="219" t="s">
        <v>487</v>
      </c>
      <c r="L104" s="80">
        <v>3</v>
      </c>
      <c r="M104" s="192">
        <v>0.01386574074074074</v>
      </c>
      <c r="N104" s="196">
        <v>0.01383101851851852</v>
      </c>
      <c r="O104" s="80">
        <v>3</v>
      </c>
      <c r="P104" s="220">
        <v>0.019953703703703706</v>
      </c>
      <c r="Q104" s="221">
        <v>0.01990740740740741</v>
      </c>
      <c r="R104" s="222">
        <v>3</v>
      </c>
      <c r="S104" s="217" t="s">
        <v>563</v>
      </c>
      <c r="T104" s="219" t="s">
        <v>468</v>
      </c>
      <c r="U104" s="80">
        <v>3</v>
      </c>
      <c r="V104" s="217" t="s">
        <v>727</v>
      </c>
      <c r="W104" s="219" t="s">
        <v>814</v>
      </c>
      <c r="X104" s="80">
        <v>3</v>
      </c>
      <c r="Y104" s="87"/>
      <c r="Z104" s="89"/>
      <c r="AA104" s="97"/>
      <c r="AB104" s="85"/>
      <c r="AC104" s="231"/>
      <c r="AD104" s="80"/>
      <c r="AE104" s="97"/>
      <c r="AF104" s="85"/>
      <c r="AG104" s="110"/>
      <c r="AH104" s="107"/>
      <c r="AI104" s="111"/>
      <c r="AJ104" s="109"/>
      <c r="AK104" s="102"/>
      <c r="AL104" s="107"/>
      <c r="AM104" s="102"/>
      <c r="AN104" s="107"/>
      <c r="AO104" s="129"/>
      <c r="AP104" s="126"/>
      <c r="AQ104" s="130"/>
      <c r="AR104" s="127"/>
      <c r="AS104" s="254"/>
      <c r="AT104" s="256"/>
      <c r="AU104" s="254"/>
      <c r="AV104" s="255"/>
      <c r="AW104" s="130"/>
      <c r="AX104" s="126"/>
      <c r="AY104" s="130"/>
      <c r="AZ104" s="127"/>
      <c r="BA104" s="254"/>
      <c r="BB104" s="255"/>
      <c r="BC104" s="254"/>
      <c r="BD104" s="255"/>
      <c r="BE104" s="130"/>
      <c r="BF104" s="126"/>
      <c r="BG104" s="100"/>
      <c r="BH104" s="91"/>
      <c r="BI104" s="254"/>
      <c r="BJ104" s="276"/>
      <c r="BK104" s="254"/>
      <c r="BL104" s="276"/>
      <c r="BM104" s="132"/>
      <c r="BN104" s="126"/>
      <c r="BO104" s="132"/>
      <c r="BP104" s="127"/>
      <c r="BQ104" s="254"/>
      <c r="BR104" s="276"/>
      <c r="BS104" s="254"/>
      <c r="BT104" s="276"/>
      <c r="BU104" s="254"/>
      <c r="BV104" s="276"/>
      <c r="BW104" s="254"/>
      <c r="BX104" s="276"/>
      <c r="BY104" s="254"/>
      <c r="BZ104" s="276"/>
      <c r="CA104" s="254"/>
      <c r="CB104" s="276"/>
      <c r="CC104" s="254"/>
      <c r="CD104" s="276"/>
      <c r="CE104" s="254"/>
      <c r="CF104" s="276"/>
    </row>
    <row r="105" spans="1:84" ht="12.75" customHeight="1">
      <c r="A105" s="199">
        <v>0.016527777777777777</v>
      </c>
      <c r="B105" s="196">
        <v>0.016493055555555556</v>
      </c>
      <c r="C105" s="80">
        <v>2</v>
      </c>
      <c r="D105" s="221">
        <v>0.014722222222222222</v>
      </c>
      <c r="E105" s="221">
        <v>0.0146875</v>
      </c>
      <c r="F105" s="222">
        <v>2</v>
      </c>
      <c r="G105" s="217" t="s">
        <v>198</v>
      </c>
      <c r="H105" s="219" t="s">
        <v>298</v>
      </c>
      <c r="I105" s="80">
        <v>2</v>
      </c>
      <c r="J105" s="217" t="s">
        <v>396</v>
      </c>
      <c r="K105" s="219" t="s">
        <v>488</v>
      </c>
      <c r="L105" s="80">
        <v>2</v>
      </c>
      <c r="M105" s="192">
        <v>0.013912037037037037</v>
      </c>
      <c r="N105" s="196">
        <v>0.013877314814814815</v>
      </c>
      <c r="O105" s="80">
        <v>2</v>
      </c>
      <c r="P105" s="220">
        <v>0.02</v>
      </c>
      <c r="Q105" s="221">
        <v>0.01996527777777778</v>
      </c>
      <c r="R105" s="222">
        <v>2</v>
      </c>
      <c r="S105" s="217" t="s">
        <v>564</v>
      </c>
      <c r="T105" s="219" t="s">
        <v>639</v>
      </c>
      <c r="U105" s="80">
        <v>2</v>
      </c>
      <c r="V105" s="217" t="s">
        <v>728</v>
      </c>
      <c r="W105" s="219" t="s">
        <v>815</v>
      </c>
      <c r="X105" s="80">
        <v>2</v>
      </c>
      <c r="Y105" s="87"/>
      <c r="Z105" s="89"/>
      <c r="AA105" s="97"/>
      <c r="AB105" s="83"/>
      <c r="AC105" s="231"/>
      <c r="AD105" s="80"/>
      <c r="AE105" s="97"/>
      <c r="AF105" s="85"/>
      <c r="AG105" s="110"/>
      <c r="AH105" s="107"/>
      <c r="AI105" s="111"/>
      <c r="AJ105" s="68"/>
      <c r="AK105" s="102"/>
      <c r="AL105" s="107"/>
      <c r="AM105" s="102"/>
      <c r="AN105" s="107"/>
      <c r="AO105" s="129"/>
      <c r="AP105" s="126"/>
      <c r="AQ105" s="130"/>
      <c r="AR105" s="83"/>
      <c r="AS105" s="254"/>
      <c r="AT105" s="256"/>
      <c r="AU105" s="254"/>
      <c r="AV105" s="255"/>
      <c r="AW105" s="130"/>
      <c r="AX105" s="126"/>
      <c r="AY105" s="130"/>
      <c r="AZ105" s="127"/>
      <c r="BA105" s="254"/>
      <c r="BB105" s="255"/>
      <c r="BC105" s="254"/>
      <c r="BD105" s="255"/>
      <c r="BE105" s="130"/>
      <c r="BF105" s="126"/>
      <c r="BG105" s="100"/>
      <c r="BH105" s="91"/>
      <c r="BI105" s="254"/>
      <c r="BJ105" s="276"/>
      <c r="BK105" s="254"/>
      <c r="BL105" s="276"/>
      <c r="BM105" s="132"/>
      <c r="BN105" s="126"/>
      <c r="BO105" s="132"/>
      <c r="BP105" s="127"/>
      <c r="BQ105" s="254"/>
      <c r="BR105" s="276"/>
      <c r="BS105" s="254"/>
      <c r="BT105" s="276"/>
      <c r="BU105" s="254"/>
      <c r="BV105" s="276"/>
      <c r="BW105" s="254"/>
      <c r="BX105" s="276"/>
      <c r="BY105" s="254"/>
      <c r="BZ105" s="276"/>
      <c r="CA105" s="254"/>
      <c r="CB105" s="276"/>
      <c r="CC105" s="254"/>
      <c r="CD105" s="276"/>
      <c r="CE105" s="254"/>
      <c r="CF105" s="276"/>
    </row>
    <row r="106" spans="1:84" ht="12.75" customHeight="1">
      <c r="A106" s="199">
        <v>0.016574074074074074</v>
      </c>
      <c r="B106" s="196">
        <v>0.016527777777777777</v>
      </c>
      <c r="C106" s="80">
        <v>1</v>
      </c>
      <c r="D106" s="221">
        <v>0.01476851851851852</v>
      </c>
      <c r="E106" s="221">
        <v>0.014733796296296295</v>
      </c>
      <c r="F106" s="222">
        <v>1</v>
      </c>
      <c r="G106" s="217" t="s">
        <v>199</v>
      </c>
      <c r="H106" s="219" t="s">
        <v>299</v>
      </c>
      <c r="I106" s="80">
        <v>1</v>
      </c>
      <c r="J106" s="217" t="s">
        <v>397</v>
      </c>
      <c r="K106" s="219" t="s">
        <v>489</v>
      </c>
      <c r="L106" s="80">
        <v>1</v>
      </c>
      <c r="M106" s="192">
        <v>0.013958333333333335</v>
      </c>
      <c r="N106" s="196">
        <v>0.01392361111111111</v>
      </c>
      <c r="O106" s="80">
        <v>1</v>
      </c>
      <c r="P106" s="220">
        <v>0.020046296296296295</v>
      </c>
      <c r="Q106" s="221">
        <v>0.020011574074074074</v>
      </c>
      <c r="R106" s="222">
        <v>1</v>
      </c>
      <c r="S106" s="217" t="s">
        <v>565</v>
      </c>
      <c r="T106" s="219" t="s">
        <v>640</v>
      </c>
      <c r="U106" s="80">
        <v>1</v>
      </c>
      <c r="V106" s="217" t="s">
        <v>729</v>
      </c>
      <c r="W106" s="219" t="s">
        <v>816</v>
      </c>
      <c r="X106" s="80">
        <v>1</v>
      </c>
      <c r="Y106" s="87"/>
      <c r="Z106" s="89"/>
      <c r="AA106" s="97"/>
      <c r="AB106" s="85"/>
      <c r="AC106" s="231"/>
      <c r="AD106" s="80"/>
      <c r="AE106" s="97"/>
      <c r="AF106" s="85"/>
      <c r="AG106" s="110"/>
      <c r="AH106" s="107"/>
      <c r="AI106" s="111"/>
      <c r="AJ106" s="109"/>
      <c r="AK106" s="102"/>
      <c r="AL106" s="107"/>
      <c r="AM106" s="102"/>
      <c r="AN106" s="107"/>
      <c r="AO106" s="129"/>
      <c r="AP106" s="126"/>
      <c r="AQ106" s="130"/>
      <c r="AR106" s="127"/>
      <c r="AS106" s="254"/>
      <c r="AT106" s="256"/>
      <c r="AU106" s="254"/>
      <c r="AV106" s="255"/>
      <c r="AW106" s="130"/>
      <c r="AX106" s="126"/>
      <c r="AY106" s="130"/>
      <c r="AZ106" s="83"/>
      <c r="BA106" s="254"/>
      <c r="BB106" s="255"/>
      <c r="BC106" s="254"/>
      <c r="BD106" s="255"/>
      <c r="BE106" s="130"/>
      <c r="BF106" s="126"/>
      <c r="BG106" s="100"/>
      <c r="BH106" s="91"/>
      <c r="BI106" s="254"/>
      <c r="BJ106" s="276"/>
      <c r="BK106" s="254"/>
      <c r="BL106" s="276"/>
      <c r="BM106" s="132"/>
      <c r="BN106" s="126"/>
      <c r="BO106" s="132"/>
      <c r="BP106" s="83"/>
      <c r="BQ106" s="254"/>
      <c r="BR106" s="276"/>
      <c r="BS106" s="254"/>
      <c r="BT106" s="276"/>
      <c r="BU106" s="254"/>
      <c r="BV106" s="276"/>
      <c r="BW106" s="254"/>
      <c r="BX106" s="276"/>
      <c r="BY106" s="254"/>
      <c r="BZ106" s="276"/>
      <c r="CA106" s="254"/>
      <c r="CB106" s="276"/>
      <c r="CC106" s="254"/>
      <c r="CD106" s="276"/>
      <c r="CE106" s="254"/>
      <c r="CF106" s="276"/>
    </row>
    <row r="107" spans="1:84" ht="12.75" customHeight="1" thickBot="1">
      <c r="A107" s="114"/>
      <c r="B107" s="197">
        <v>0.016585648148148148</v>
      </c>
      <c r="C107" s="81">
        <v>0</v>
      </c>
      <c r="D107" s="227"/>
      <c r="E107" s="228">
        <v>0.014780092592592595</v>
      </c>
      <c r="F107" s="229">
        <v>0</v>
      </c>
      <c r="G107" s="98"/>
      <c r="H107" s="219" t="s">
        <v>300</v>
      </c>
      <c r="I107" s="81">
        <v>0</v>
      </c>
      <c r="J107" s="98"/>
      <c r="K107" s="219" t="s">
        <v>490</v>
      </c>
      <c r="L107" s="81">
        <v>0</v>
      </c>
      <c r="M107" s="98"/>
      <c r="N107" s="197">
        <v>0.013969907407407408</v>
      </c>
      <c r="O107" s="81">
        <v>0</v>
      </c>
      <c r="P107" s="227"/>
      <c r="Q107" s="228">
        <v>0.02005787037037037</v>
      </c>
      <c r="R107" s="229">
        <v>0</v>
      </c>
      <c r="S107" s="98"/>
      <c r="T107" s="219" t="s">
        <v>641</v>
      </c>
      <c r="U107" s="81">
        <v>0</v>
      </c>
      <c r="V107" s="98"/>
      <c r="W107" s="219" t="s">
        <v>817</v>
      </c>
      <c r="X107" s="81">
        <v>0</v>
      </c>
      <c r="Y107" s="82"/>
      <c r="Z107" s="90"/>
      <c r="AA107" s="98"/>
      <c r="AB107" s="86"/>
      <c r="AC107" s="98"/>
      <c r="AD107" s="86"/>
      <c r="AE107" s="230"/>
      <c r="AF107" s="113"/>
      <c r="AG107" s="112"/>
      <c r="AH107" s="113"/>
      <c r="AI107" s="114"/>
      <c r="AJ107" s="69"/>
      <c r="AK107" s="236"/>
      <c r="AL107" s="81"/>
      <c r="AM107" s="82"/>
      <c r="AN107" s="90"/>
      <c r="AO107" s="82"/>
      <c r="AP107" s="90"/>
      <c r="AQ107" s="98"/>
      <c r="AR107" s="86"/>
      <c r="AS107" s="259"/>
      <c r="AT107" s="260"/>
      <c r="AU107" s="98"/>
      <c r="AV107" s="257"/>
      <c r="AW107" s="98"/>
      <c r="AX107" s="86"/>
      <c r="AY107" s="98"/>
      <c r="AZ107" s="86"/>
      <c r="BA107" s="259"/>
      <c r="BB107" s="261"/>
      <c r="BC107" s="259"/>
      <c r="BD107" s="261"/>
      <c r="BE107" s="98"/>
      <c r="BF107" s="90"/>
      <c r="BG107" s="98"/>
      <c r="BH107" s="86"/>
      <c r="BI107" s="259"/>
      <c r="BJ107" s="271"/>
      <c r="BK107" s="259"/>
      <c r="BL107" s="271"/>
      <c r="BM107" s="98"/>
      <c r="BN107" s="86"/>
      <c r="BO107" s="98"/>
      <c r="BP107" s="86"/>
      <c r="BQ107" s="259"/>
      <c r="BR107" s="271"/>
      <c r="BS107" s="259"/>
      <c r="BT107" s="271"/>
      <c r="BU107" s="259"/>
      <c r="BV107" s="271"/>
      <c r="BW107" s="259"/>
      <c r="BX107" s="271"/>
      <c r="BY107" s="259"/>
      <c r="BZ107" s="271"/>
      <c r="CA107" s="259"/>
      <c r="CB107" s="271"/>
      <c r="CC107" s="259"/>
      <c r="CD107" s="271"/>
      <c r="CE107" s="259"/>
      <c r="CF107" s="271"/>
    </row>
    <row r="108" ht="12.75" customHeight="1" thickTop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 password="CDEE" sheet="1" objects="1" scenarios="1"/>
  <mergeCells count="83">
    <mergeCell ref="BE2:BL2"/>
    <mergeCell ref="AO1:BD1"/>
    <mergeCell ref="BE1:BT1"/>
    <mergeCell ref="AQ2:AV2"/>
    <mergeCell ref="BM2:BT2"/>
    <mergeCell ref="A3:C3"/>
    <mergeCell ref="AQ3:AT3"/>
    <mergeCell ref="AU3:AV3"/>
    <mergeCell ref="D4:I4"/>
    <mergeCell ref="J3:L3"/>
    <mergeCell ref="J4:L4"/>
    <mergeCell ref="D3:I3"/>
    <mergeCell ref="AI3:AL3"/>
    <mergeCell ref="Y3:Z3"/>
    <mergeCell ref="AG3:AH3"/>
    <mergeCell ref="AE4:AF4"/>
    <mergeCell ref="V3:X3"/>
    <mergeCell ref="V4:X4"/>
    <mergeCell ref="S2:U2"/>
    <mergeCell ref="V2:X2"/>
    <mergeCell ref="M3:O3"/>
    <mergeCell ref="P3:U3"/>
    <mergeCell ref="AA3:AD3"/>
    <mergeCell ref="AE3:AF3"/>
    <mergeCell ref="BA3:BB3"/>
    <mergeCell ref="BM3:BN3"/>
    <mergeCell ref="BK3:BL3"/>
    <mergeCell ref="BK4:BL4"/>
    <mergeCell ref="BA4:BB4"/>
    <mergeCell ref="BC3:BD3"/>
    <mergeCell ref="BC4:BD4"/>
    <mergeCell ref="BG3:BJ3"/>
    <mergeCell ref="BG4:BJ4"/>
    <mergeCell ref="BE3:BF3"/>
    <mergeCell ref="BO3:BR3"/>
    <mergeCell ref="BO4:BR4"/>
    <mergeCell ref="A4:C4"/>
    <mergeCell ref="BU4:BV4"/>
    <mergeCell ref="BE4:BF4"/>
    <mergeCell ref="BM4:BN4"/>
    <mergeCell ref="Y4:Z4"/>
    <mergeCell ref="AA4:AB4"/>
    <mergeCell ref="P4:U4"/>
    <mergeCell ref="BS4:BT4"/>
    <mergeCell ref="BU1:CF1"/>
    <mergeCell ref="CA2:CF2"/>
    <mergeCell ref="CC3:CF3"/>
    <mergeCell ref="BU2:BZ2"/>
    <mergeCell ref="BW3:BZ3"/>
    <mergeCell ref="CA3:CB3"/>
    <mergeCell ref="BU3:BV3"/>
    <mergeCell ref="CC4:CD4"/>
    <mergeCell ref="CE4:CF4"/>
    <mergeCell ref="BW4:BX4"/>
    <mergeCell ref="BY4:BZ4"/>
    <mergeCell ref="CA4:CB4"/>
    <mergeCell ref="BS3:BT3"/>
    <mergeCell ref="AY4:AZ4"/>
    <mergeCell ref="AO2:AP2"/>
    <mergeCell ref="AO3:AP3"/>
    <mergeCell ref="AW3:AX3"/>
    <mergeCell ref="AY3:AZ3"/>
    <mergeCell ref="AQ4:AT4"/>
    <mergeCell ref="AU4:AV4"/>
    <mergeCell ref="AO4:AP4"/>
    <mergeCell ref="AW4:AX4"/>
    <mergeCell ref="AW2:BD2"/>
    <mergeCell ref="AG2:AN2"/>
    <mergeCell ref="A2:C2"/>
    <mergeCell ref="M2:O2"/>
    <mergeCell ref="P2:R2"/>
    <mergeCell ref="D2:I2"/>
    <mergeCell ref="J2:L2"/>
    <mergeCell ref="AM4:AN4"/>
    <mergeCell ref="Y2:AF2"/>
    <mergeCell ref="A1:X1"/>
    <mergeCell ref="Y1:AN1"/>
    <mergeCell ref="M4:O4"/>
    <mergeCell ref="AG4:AH4"/>
    <mergeCell ref="AI4:AJ4"/>
    <mergeCell ref="AC4:AD4"/>
    <mergeCell ref="AK4:AL4"/>
    <mergeCell ref="AM3:AN3"/>
  </mergeCells>
  <printOptions/>
  <pageMargins left="0.75" right="0.75" top="1" bottom="1" header="0.5" footer="0.5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В.Н.</dc:creator>
  <cp:keywords/>
  <dc:description/>
  <cp:lastModifiedBy>Станислав Чесноков</cp:lastModifiedBy>
  <cp:lastPrinted>2024-03-15T13:14:44Z</cp:lastPrinted>
  <dcterms:created xsi:type="dcterms:W3CDTF">2002-01-09T13:44:54Z</dcterms:created>
  <dcterms:modified xsi:type="dcterms:W3CDTF">2024-03-15T13:19:27Z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9371501">
    <vt:lpwstr/>
  </property>
  <property fmtid="{D5CDD505-2E9C-101B-9397-08002B2CF9AE}" pid="23" name="IVID302816EE">
    <vt:lpwstr/>
  </property>
  <property fmtid="{D5CDD505-2E9C-101B-9397-08002B2CF9AE}" pid="24" name="IVID13EC325E">
    <vt:lpwstr/>
  </property>
  <property fmtid="{D5CDD505-2E9C-101B-9397-08002B2CF9AE}" pid="25" name="IVID1C7A15D2">
    <vt:lpwstr/>
  </property>
  <property fmtid="{D5CDD505-2E9C-101B-9397-08002B2CF9AE}" pid="26" name="IVIDBCA63A92">
    <vt:lpwstr/>
  </property>
  <property fmtid="{D5CDD505-2E9C-101B-9397-08002B2CF9AE}" pid="27" name="IVID147116DF">
    <vt:lpwstr/>
  </property>
  <property fmtid="{D5CDD505-2E9C-101B-9397-08002B2CF9AE}" pid="28" name="IVID3C6F1AE0">
    <vt:lpwstr/>
  </property>
</Properties>
</file>